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6\pubblica\Statistiche\REGIONE TOSCANA\Tribunale per i minorenni di Firenze\Dati adozione 2018\"/>
    </mc:Choice>
  </mc:AlternateContent>
  <bookViews>
    <workbookView xWindow="0" yWindow="465" windowWidth="19155" windowHeight="11175" tabRatio="920"/>
  </bookViews>
  <sheets>
    <sheet name="Copertina" sheetId="47" r:id="rId1"/>
    <sheet name="Indice" sheetId="46" r:id="rId2"/>
    <sheet name="Capitolo 1" sheetId="1" r:id="rId3"/>
    <sheet name="tavola 1.1" sheetId="2" r:id="rId4"/>
    <sheet name="tavola 1.2 " sheetId="3" r:id="rId5"/>
    <sheet name="tavole 1.3" sheetId="4" r:id="rId6"/>
    <sheet name="tavole 1.4" sheetId="5" r:id="rId7"/>
    <sheet name="tavole 1.5" sheetId="6" r:id="rId8"/>
    <sheet name="tavole 1.6" sheetId="8" r:id="rId9"/>
    <sheet name="tavola 1.7" sheetId="7" r:id="rId10"/>
    <sheet name="tavola 1.8" sheetId="9" r:id="rId11"/>
    <sheet name="tavole 1.9" sheetId="12" r:id="rId12"/>
    <sheet name="tavole 1.10" sheetId="13" r:id="rId13"/>
    <sheet name="tavole 1.11" sheetId="14" r:id="rId14"/>
    <sheet name="tavola 1.12" sheetId="10" r:id="rId15"/>
    <sheet name="tavola 1.13" sheetId="71" r:id="rId16"/>
    <sheet name="Capitolo 2" sheetId="15" r:id="rId17"/>
    <sheet name="tavola 2.1" sheetId="50" r:id="rId18"/>
    <sheet name="tavola 2.2" sheetId="51" r:id="rId19"/>
    <sheet name="tavola 2.3" sheetId="52" r:id="rId20"/>
    <sheet name="tavola 2.4" sheetId="53" r:id="rId21"/>
    <sheet name="tavola 2.5" sheetId="54" r:id="rId22"/>
    <sheet name="tavola 2.6" sheetId="55" r:id="rId23"/>
    <sheet name="tavola 2.7" sheetId="56" r:id="rId24"/>
    <sheet name="tavola 2.8" sheetId="57" r:id="rId25"/>
    <sheet name="tavola 2.9" sheetId="24" r:id="rId26"/>
    <sheet name="tavola 2.10" sheetId="25" r:id="rId27"/>
    <sheet name="tavola 2.11" sheetId="26" r:id="rId28"/>
    <sheet name="tavola 2.12" sheetId="27" r:id="rId29"/>
    <sheet name="Capitolo 3" sheetId="58" r:id="rId30"/>
    <sheet name="tavola 3.1" sheetId="59" r:id="rId31"/>
    <sheet name="tavole 3.2 " sheetId="60" r:id="rId32"/>
    <sheet name="tavola 3.3 " sheetId="61" r:id="rId33"/>
    <sheet name="tavola 3.4 " sheetId="62" r:id="rId34"/>
    <sheet name="tavole 3.5  " sheetId="63" r:id="rId35"/>
    <sheet name="tavole 3.6" sheetId="64" r:id="rId36"/>
    <sheet name=" tavola 3.7 " sheetId="65" r:id="rId37"/>
    <sheet name="tavola 3.8 " sheetId="66" r:id="rId38"/>
    <sheet name="tavola 3.9" sheetId="7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5">'[2]tavola 2.12 '!#REF!</definedName>
    <definedName name="_1Excel_BuiltIn_Print_Area_29_1" localSheetId="17">'[2]tavola 2.12 '!#REF!</definedName>
    <definedName name="_1Excel_BuiltIn_Print_Area_29_1" localSheetId="38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5">#REF!</definedName>
    <definedName name="_2Excel_BuiltIn_Print_Area_14_1" localSheetId="17">#REF!</definedName>
    <definedName name="_2Excel_BuiltIn_Print_Area_14_1" localSheetId="38">#REF!</definedName>
    <definedName name="_2Excel_BuiltIn_Print_Area_14_1">#REF!</definedName>
    <definedName name="_3Excel_BuiltIn_Print_Area_14_1" localSheetId="15">#REF!</definedName>
    <definedName name="_3Excel_BuiltIn_Print_Area_14_1" localSheetId="38">#REF!</definedName>
    <definedName name="_3Excel_BuiltIn_Print_Area_14_1">#REF!</definedName>
    <definedName name="_3Excel_BuiltIn_Print_Area_29_1" localSheetId="15">'[2]tavola 2.12 '!#REF!</definedName>
    <definedName name="_3Excel_BuiltIn_Print_Area_29_1" localSheetId="38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15">#REF!</definedName>
    <definedName name="_5Excel_BuiltIn_Print_Area_14_1" localSheetId="38">#REF!</definedName>
    <definedName name="_5Excel_BuiltIn_Print_Area_14_1">#REF!</definedName>
    <definedName name="_5Excel_BuiltIn_Print_Area_29_1" localSheetId="15">'[2]tavola 2.12 '!#REF!</definedName>
    <definedName name="_5Excel_BuiltIn_Print_Area_29_1" localSheetId="38">'[2]tavola 2.12 '!#REF!</definedName>
    <definedName name="_5Excel_BuiltIn_Print_Area_29_1">'[2]tavola 2.12 '!#REF!</definedName>
    <definedName name="_9Excel_BuiltIn_Print_Area_29_1" localSheetId="15">'[2]tavola 2.12 '!#REF!</definedName>
    <definedName name="_9Excel_BuiltIn_Print_Area_29_1" localSheetId="38">'[2]tavola 2.12 '!#REF!</definedName>
    <definedName name="_9Excel_BuiltIn_Print_Area_29_1">'[2]tavola 2.12 '!#REF!</definedName>
    <definedName name="_xlnm._FilterDatabase" localSheetId="26" hidden="1">'tavola 2.10'!$A$1:$H$32</definedName>
    <definedName name="_xlnm._FilterDatabase" hidden="1">'[1]tavola 4'!$C$1:$C$5</definedName>
    <definedName name="a" localSheetId="16">#REF!</definedName>
    <definedName name="a" localSheetId="0">#REF!</definedName>
    <definedName name="a" localSheetId="15">#REF!</definedName>
    <definedName name="a" localSheetId="17">#REF!</definedName>
    <definedName name="a" localSheetId="38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15">#REF!</definedName>
    <definedName name="aaaa" localSheetId="38">#REF!</definedName>
    <definedName name="aaaa">#REF!</definedName>
    <definedName name="aaaaa">#N/A</definedName>
    <definedName name="aaaaa_10" localSheetId="15">#REF!</definedName>
    <definedName name="aaaaa_10" localSheetId="38">#REF!</definedName>
    <definedName name="aaaaa_10">#REF!</definedName>
    <definedName name="aaaaa_12" localSheetId="15">#REF!</definedName>
    <definedName name="aaaaa_12" localSheetId="38">#REF!</definedName>
    <definedName name="aaaaa_12">#REF!</definedName>
    <definedName name="aaaaa_14">#REF!</definedName>
    <definedName name="aaaaa_2">#REF!</definedName>
    <definedName name="aaaaa_5">#REF!</definedName>
    <definedName name="aaaaa_9">#REF!</definedName>
    <definedName name="aaaaaaaa">#REF!</definedName>
    <definedName name="_xlnm.Print_Area" localSheetId="36">' tavola 3.7 '!$A$1:$J$14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0">Copertina!$A$1:$I$28</definedName>
    <definedName name="_xlnm.Print_Area" localSheetId="3">'tavola 1.1'!$A$1:$E$24</definedName>
    <definedName name="_xlnm.Print_Area" localSheetId="14">'tavola 1.12'!$A$1:$L$19</definedName>
    <definedName name="_xlnm.Print_Area" localSheetId="15">'tavola 1.13'!$A$1:$F$48</definedName>
    <definedName name="_xlnm.Print_Area" localSheetId="4">'tavola 1.2 '!$A$1:$S$30</definedName>
    <definedName name="_xlnm.Print_Area" localSheetId="9">'tavola 1.7'!$A$1:$H$43</definedName>
    <definedName name="_xlnm.Print_Area" localSheetId="10">'tavola 1.8'!$A$1:$F$9</definedName>
    <definedName name="_xlnm.Print_Area" localSheetId="17">'tavola 2.1'!$A$1:$D$21</definedName>
    <definedName name="_xlnm.Print_Area" localSheetId="26">'tavola 2.10'!$A$1:$I$25</definedName>
    <definedName name="_xlnm.Print_Area" localSheetId="27">'tavola 2.11'!$A$1:$D$23</definedName>
    <definedName name="_xlnm.Print_Area" localSheetId="28">'tavola 2.12'!$A$1:$D$22</definedName>
    <definedName name="_xlnm.Print_Area" localSheetId="18">'tavola 2.2'!$A$1:$D$20</definedName>
    <definedName name="_xlnm.Print_Area" localSheetId="19">'tavola 2.3'!$A$1:$I$27</definedName>
    <definedName name="_xlnm.Print_Area" localSheetId="20">'tavola 2.4'!$A$1:$F$25</definedName>
    <definedName name="_xlnm.Print_Area" localSheetId="21">'tavola 2.5'!$A$1:$G$23</definedName>
    <definedName name="_xlnm.Print_Area" localSheetId="24">'tavola 2.8'!$A$1:$I$10</definedName>
    <definedName name="_xlnm.Print_Area" localSheetId="25">'tavola 2.9'!$A$1:$H$26</definedName>
    <definedName name="_xlnm.Print_Area" localSheetId="30">'tavola 3.1'!$A$1:$R$28</definedName>
    <definedName name="_xlnm.Print_Area" localSheetId="32">'tavola 3.3 '!$A$1:$I$9</definedName>
    <definedName name="_xlnm.Print_Area" localSheetId="33">'tavola 3.4 '!$A$1:$I$10</definedName>
    <definedName name="_xlnm.Print_Area" localSheetId="37">'tavola 3.8 '!$A$1:$L$18</definedName>
    <definedName name="_xlnm.Print_Area" localSheetId="38">'tavola 3.9'!$A$1:$F$48</definedName>
    <definedName name="_xlnm.Print_Area" localSheetId="12">'tavole 1.10'!$A$1:$F$37</definedName>
    <definedName name="_xlnm.Print_Area" localSheetId="13">'tavole 1.11'!$A$1:$F$68</definedName>
    <definedName name="_xlnm.Print_Area" localSheetId="5">'tavole 1.3'!$A$1:$G$34</definedName>
    <definedName name="_xlnm.Print_Area" localSheetId="6">'tavole 1.4'!$A$1:$G$45</definedName>
    <definedName name="_xlnm.Print_Area" localSheetId="7">'tavole 1.5'!$A$1:$C$32</definedName>
    <definedName name="_xlnm.Print_Area" localSheetId="8">'tavole 1.6'!$A$1:$I$17</definedName>
    <definedName name="_xlnm.Print_Area" localSheetId="11">'tavole 1.9'!$A$1:$E$28</definedName>
    <definedName name="_xlnm.Print_Area" localSheetId="31">'tavole 3.2 '!$A$1:$D$10</definedName>
    <definedName name="_xlnm.Print_Area" localSheetId="34">'tavole 3.5  '!$A$1:$I$28</definedName>
    <definedName name="_xlnm.Print_Area" localSheetId="35">'tavole 3.6'!$A$1:$D$29</definedName>
    <definedName name="bb" localSheetId="15">#REF!</definedName>
    <definedName name="bb" localSheetId="38">#REF!</definedName>
    <definedName name="bb">#REF!</definedName>
    <definedName name="bbb" localSheetId="15">#REF!</definedName>
    <definedName name="bbb" localSheetId="38">#REF!</definedName>
    <definedName name="bbb">#REF!</definedName>
    <definedName name="DRG" localSheetId="0">#REF!</definedName>
    <definedName name="DRG">#N/A</definedName>
    <definedName name="DRG_1">#N/A</definedName>
    <definedName name="DRG_10" localSheetId="15">#REF!</definedName>
    <definedName name="DRG_10" localSheetId="38">#REF!</definedName>
    <definedName name="DRG_10">#REF!</definedName>
    <definedName name="DRG_11">#REF!</definedName>
    <definedName name="DRG_12">#REF!</definedName>
    <definedName name="DRG_122">#N/A</definedName>
    <definedName name="DRG_14">#REF!</definedName>
    <definedName name="DRG_16">#N/A</definedName>
    <definedName name="DRG_193">#N/A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>#REF!</definedName>
    <definedName name="Excel_BuiltIn__FilterDatabase_11">'[4]figura 8'!#REF!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5">'[2]tavola 3.3'!#REF!</definedName>
    <definedName name="Excel_BuiltIn__FilterDatabase_121" localSheetId="17">'[2]tavola 3.3'!#REF!</definedName>
    <definedName name="Excel_BuiltIn__FilterDatabase_121" localSheetId="38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15">#REF!</definedName>
    <definedName name="Excel_BuiltIn__FilterDatabase_13" localSheetId="38">#REF!</definedName>
    <definedName name="Excel_BuiltIn__FilterDatabase_13">#REF!</definedName>
    <definedName name="Excel_BuiltIn__FilterDatabase_15">#N/A</definedName>
    <definedName name="Excel_BuiltIn__FilterDatabase_15_1" localSheetId="15">#REF!</definedName>
    <definedName name="Excel_BuiltIn__FilterDatabase_15_1" localSheetId="38">#REF!</definedName>
    <definedName name="Excel_BuiltIn__FilterDatabase_15_1">#REF!</definedName>
    <definedName name="Excel_BuiltIn__FilterDatabase_15_10" localSheetId="15">#REF!</definedName>
    <definedName name="Excel_BuiltIn__FilterDatabase_15_10" localSheetId="38">#REF!</definedName>
    <definedName name="Excel_BuiltIn__FilterDatabase_15_10">#REF!</definedName>
    <definedName name="Excel_BuiltIn__FilterDatabase_15_12">#REF!</definedName>
    <definedName name="Excel_BuiltIn__FilterDatabase_15_14">#REF!</definedName>
    <definedName name="Excel_BuiltIn__FilterDatabase_15_2">#REF!</definedName>
    <definedName name="Excel_BuiltIn__FilterDatabase_15_5">#REF!</definedName>
    <definedName name="Excel_BuiltIn__FilterDatabase_15_6">#REF!</definedName>
    <definedName name="Excel_BuiltIn__FilterDatabase_15_8">#REF!</definedName>
    <definedName name="Excel_BuiltIn__FilterDatabase_15_9">#REF!</definedName>
    <definedName name="Excel_BuiltIn__FilterDatabase_17">#N/A</definedName>
    <definedName name="Excel_BuiltIn__FilterDatabase_17_10">#REF!</definedName>
    <definedName name="Excel_BuiltIn__FilterDatabase_17_12">#REF!</definedName>
    <definedName name="Excel_BuiltIn__FilterDatabase_17_14">#REF!</definedName>
    <definedName name="Excel_BuiltIn__FilterDatabase_17_2">#REF!</definedName>
    <definedName name="Excel_BuiltIn__FilterDatabase_17_5">#REF!</definedName>
    <definedName name="Excel_BuiltIn__FilterDatabase_17_6">#REF!</definedName>
    <definedName name="Excel_BuiltIn__FilterDatabase_17_8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5">'[2]tavola 2.2'!#REF!</definedName>
    <definedName name="Excel_BuiltIn__FilterDatabase_18" localSheetId="17">'[2]tavola 2.2'!#REF!</definedName>
    <definedName name="Excel_BuiltIn__FilterDatabase_18" localSheetId="38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15">#REF!</definedName>
    <definedName name="Excel_BuiltIn__FilterDatabase_2" localSheetId="38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5">'[2]tavola 2.5'!#REF!</definedName>
    <definedName name="Excel_BuiltIn__FilterDatabase_21" localSheetId="17">'[2]tavola 2.5'!#REF!</definedName>
    <definedName name="Excel_BuiltIn__FilterDatabase_21" localSheetId="38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15">#REF!</definedName>
    <definedName name="Excel_BuiltIn__FilterDatabase_215" localSheetId="38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15">#REF!</definedName>
    <definedName name="Excel_BuiltIn__FilterDatabase_24_10" localSheetId="38">#REF!</definedName>
    <definedName name="Excel_BuiltIn__FilterDatabase_24_10">#REF!</definedName>
    <definedName name="Excel_BuiltIn__FilterDatabase_24_12" localSheetId="15">#REF!</definedName>
    <definedName name="Excel_BuiltIn__FilterDatabase_24_12" localSheetId="38">#REF!</definedName>
    <definedName name="Excel_BuiltIn__FilterDatabase_24_12">#REF!</definedName>
    <definedName name="Excel_BuiltIn__FilterDatabase_24_14">#REF!</definedName>
    <definedName name="Excel_BuiltIn__FilterDatabase_24_2">#REF!</definedName>
    <definedName name="Excel_BuiltIn__FilterDatabase_24_5">#REF!</definedName>
    <definedName name="Excel_BuiltIn__FilterDatabase_24_6">#REF!</definedName>
    <definedName name="Excel_BuiltIn__FilterDatabase_24_8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5">'[2]tavola 2.12 '!#REF!</definedName>
    <definedName name="Excel_BuiltIn__FilterDatabase_29" localSheetId="17">'[2]tavola 2.12 '!#REF!</definedName>
    <definedName name="Excel_BuiltIn__FilterDatabase_29" localSheetId="38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15">#REF!</definedName>
    <definedName name="Excel_BuiltIn__FilterDatabase_29_10" localSheetId="38">#REF!</definedName>
    <definedName name="Excel_BuiltIn__FilterDatabase_29_10">#REF!</definedName>
    <definedName name="Excel_BuiltIn__FilterDatabase_29_12" localSheetId="15">#REF!</definedName>
    <definedName name="Excel_BuiltIn__FilterDatabase_29_12" localSheetId="38">#REF!</definedName>
    <definedName name="Excel_BuiltIn__FilterDatabase_29_12">#REF!</definedName>
    <definedName name="Excel_BuiltIn__FilterDatabase_29_14">#REF!</definedName>
    <definedName name="Excel_BuiltIn__FilterDatabase_29_2">#REF!</definedName>
    <definedName name="Excel_BuiltIn__FilterDatabase_29_5">#REF!</definedName>
    <definedName name="Excel_BuiltIn__FilterDatabase_29_6">#REF!</definedName>
    <definedName name="Excel_BuiltIn__FilterDatabase_29_8">#REF!</definedName>
    <definedName name="Excel_BuiltIn__FilterDatabase_29_9">#REF!</definedName>
    <definedName name="Excel_BuiltIn__FilterDatabase_3">#N/A</definedName>
    <definedName name="Excel_BuiltIn__FilterDatabase_3_10">'[5]tavola 1.2'!#REF!</definedName>
    <definedName name="Excel_BuiltIn__FilterDatabase_3_12">'[5]tavola 1.2'!#REF!</definedName>
    <definedName name="Excel_BuiltIn__FilterDatabase_3_14">'[5]tavola 1.2'!#REF!</definedName>
    <definedName name="Excel_BuiltIn__FilterDatabase_3_2">'[5]tavola 1.2'!#REF!</definedName>
    <definedName name="Excel_BuiltIn__FilterDatabase_3_5">'[5]tavola 1.2'!#REF!</definedName>
    <definedName name="Excel_BuiltIn__FilterDatabase_3_6">'[6]tavola 1.2'!#REF!</definedName>
    <definedName name="Excel_BuiltIn__FilterDatabase_3_8">'[6]tavola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5">#REF!</definedName>
    <definedName name="Excel_BuiltIn_Print_Area_10" localSheetId="17">#REF!</definedName>
    <definedName name="Excel_BuiltIn_Print_Area_10" localSheetId="38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15">#REF!</definedName>
    <definedName name="Excel_BuiltIn_Print_Area_14_1_10" localSheetId="38">#REF!</definedName>
    <definedName name="Excel_BuiltIn_Print_Area_14_1_10">#REF!</definedName>
    <definedName name="Excel_BuiltIn_Print_Area_14_1_12">#REF!</definedName>
    <definedName name="Excel_BuiltIn_Print_Area_14_1_14">#REF!</definedName>
    <definedName name="Excel_BuiltIn_Print_Area_14_1_2">#REF!</definedName>
    <definedName name="Excel_BuiltIn_Print_Area_14_1_5">#REF!</definedName>
    <definedName name="Excel_BuiltIn_Print_Area_14_1_9">#REF!</definedName>
    <definedName name="Excel_BuiltIn_Print_Area_29_1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>#REF!</definedName>
    <definedName name="REPARTI_11">#REF!</definedName>
    <definedName name="REPARTI_12">#REF!</definedName>
    <definedName name="REPARTI_122">#N/A</definedName>
    <definedName name="REPARTI_14">#REF!</definedName>
    <definedName name="REPARTI_16">#N/A</definedName>
    <definedName name="REPARTI_193">#N/A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15">#REF!</definedName>
    <definedName name="stat_au_209" localSheetId="38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5">[2]usa!#REF!</definedName>
    <definedName name="stat_ca_209" localSheetId="17">[2]usa!#REF!</definedName>
    <definedName name="stat_ca_209" localSheetId="38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5">[2]francia!#REF!</definedName>
    <definedName name="stat_ca_210" localSheetId="17">[2]francia!#REF!</definedName>
    <definedName name="stat_ca_210" localSheetId="38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5">[2]spagna!#REF!</definedName>
    <definedName name="stat_ca_211" localSheetId="17">[2]spagna!#REF!</definedName>
    <definedName name="stat_ca_211" localSheetId="38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5">[2]canada!#REF!</definedName>
    <definedName name="stat_ca_212" localSheetId="17">[2]canada!#REF!</definedName>
    <definedName name="stat_ca_212" localSheetId="38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 localSheetId="15">#REF!</definedName>
    <definedName name="STRUTTURE_10" localSheetId="38">#REF!</definedName>
    <definedName name="STRUTTURE_10">#REF!</definedName>
    <definedName name="STRUTTURE_11" localSheetId="15">#REF!</definedName>
    <definedName name="STRUTTURE_11" localSheetId="38">#REF!</definedName>
    <definedName name="STRUTTURE_11">#REF!</definedName>
    <definedName name="STRUTTURE_12">#REF!</definedName>
    <definedName name="STRUTTURE_122">#N/A</definedName>
    <definedName name="STRUTTURE_14">#REF!</definedName>
    <definedName name="STRUTTURE_16">#N/A</definedName>
    <definedName name="STRUTTURE_193">#N/A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62913"/>
</workbook>
</file>

<file path=xl/calcChain.xml><?xml version="1.0" encoding="utf-8"?>
<calcChain xmlns="http://schemas.openxmlformats.org/spreadsheetml/2006/main">
  <c r="E46" i="72" l="1"/>
  <c r="E44" i="72"/>
  <c r="E43" i="72"/>
  <c r="E42" i="72"/>
  <c r="D41" i="72"/>
  <c r="C41" i="72"/>
  <c r="B41" i="72"/>
  <c r="E40" i="72"/>
  <c r="E39" i="72"/>
  <c r="E38" i="72"/>
  <c r="E37" i="72"/>
  <c r="E36" i="72"/>
  <c r="E35" i="72"/>
  <c r="E34" i="72"/>
  <c r="E33" i="72" s="1"/>
  <c r="D33" i="72"/>
  <c r="C33" i="72"/>
  <c r="B33" i="72"/>
  <c r="E32" i="72"/>
  <c r="E31" i="72"/>
  <c r="E30" i="72"/>
  <c r="E29" i="72"/>
  <c r="E28" i="72"/>
  <c r="E27" i="72"/>
  <c r="E26" i="72" s="1"/>
  <c r="D26" i="72"/>
  <c r="C26" i="72"/>
  <c r="B26" i="72"/>
  <c r="E25" i="72"/>
  <c r="E24" i="72"/>
  <c r="E23" i="72"/>
  <c r="D22" i="72"/>
  <c r="C22" i="72"/>
  <c r="B22" i="72"/>
  <c r="E21" i="72"/>
  <c r="E20" i="72"/>
  <c r="E19" i="72"/>
  <c r="E18" i="72"/>
  <c r="E17" i="72"/>
  <c r="D16" i="72"/>
  <c r="C16" i="72"/>
  <c r="B16" i="72"/>
  <c r="E15" i="72"/>
  <c r="E14" i="72"/>
  <c r="E13" i="72"/>
  <c r="D12" i="72"/>
  <c r="D45" i="72" s="1"/>
  <c r="D47" i="72" s="1"/>
  <c r="C12" i="72"/>
  <c r="B12" i="72"/>
  <c r="B45" i="72" s="1"/>
  <c r="B47" i="72" s="1"/>
  <c r="E11" i="72"/>
  <c r="E10" i="72"/>
  <c r="E9" i="72"/>
  <c r="E8" i="72"/>
  <c r="E7" i="72"/>
  <c r="E46" i="71"/>
  <c r="E44" i="71"/>
  <c r="E43" i="71"/>
  <c r="E42" i="71"/>
  <c r="E41" i="71"/>
  <c r="D41" i="71"/>
  <c r="C41" i="71"/>
  <c r="B41" i="71"/>
  <c r="E40" i="71"/>
  <c r="E39" i="71"/>
  <c r="E38" i="71"/>
  <c r="E37" i="71"/>
  <c r="E36" i="71"/>
  <c r="E35" i="71"/>
  <c r="E34" i="71"/>
  <c r="E33" i="71" s="1"/>
  <c r="D33" i="71"/>
  <c r="C33" i="71"/>
  <c r="B33" i="71"/>
  <c r="E32" i="71"/>
  <c r="E31" i="71"/>
  <c r="E30" i="71"/>
  <c r="E29" i="71"/>
  <c r="E28" i="71"/>
  <c r="E27" i="71"/>
  <c r="D26" i="71"/>
  <c r="C26" i="71"/>
  <c r="B26" i="71"/>
  <c r="E25" i="71"/>
  <c r="E24" i="71"/>
  <c r="E23" i="71"/>
  <c r="E22" i="71"/>
  <c r="D22" i="71"/>
  <c r="C22" i="71"/>
  <c r="B22" i="71"/>
  <c r="E21" i="71"/>
  <c r="E20" i="71"/>
  <c r="E19" i="71"/>
  <c r="E18" i="71"/>
  <c r="E17" i="71"/>
  <c r="E16" i="71" s="1"/>
  <c r="D16" i="71"/>
  <c r="C16" i="71"/>
  <c r="B16" i="71"/>
  <c r="E15" i="71"/>
  <c r="E14" i="71"/>
  <c r="E13" i="71"/>
  <c r="E12" i="71" s="1"/>
  <c r="D12" i="71"/>
  <c r="C12" i="71"/>
  <c r="B12" i="71"/>
  <c r="E11" i="71"/>
  <c r="E10" i="71"/>
  <c r="E9" i="71"/>
  <c r="E8" i="71"/>
  <c r="E7" i="71"/>
  <c r="C45" i="71" l="1"/>
  <c r="C47" i="71" s="1"/>
  <c r="B45" i="71"/>
  <c r="D45" i="71"/>
  <c r="D47" i="71" s="1"/>
  <c r="E26" i="71"/>
  <c r="E16" i="72"/>
  <c r="E22" i="72"/>
  <c r="C45" i="72"/>
  <c r="C47" i="72" s="1"/>
  <c r="E47" i="72" s="1"/>
  <c r="E12" i="72"/>
  <c r="E41" i="72"/>
  <c r="B47" i="71"/>
  <c r="E47" i="71" s="1"/>
  <c r="H30" i="3"/>
  <c r="E24" i="2"/>
  <c r="D24" i="2"/>
  <c r="C24" i="2"/>
  <c r="E45" i="72" l="1"/>
  <c r="E45" i="71"/>
  <c r="I12" i="65"/>
  <c r="H12" i="65"/>
  <c r="K16" i="66"/>
  <c r="K7" i="66"/>
  <c r="K8" i="66"/>
  <c r="K9" i="66"/>
  <c r="K10" i="66"/>
  <c r="K11" i="66"/>
  <c r="K12" i="66"/>
  <c r="K13" i="66"/>
  <c r="K14" i="66"/>
  <c r="K6" i="66"/>
  <c r="H15" i="66"/>
  <c r="I7" i="66" s="1"/>
  <c r="I14" i="66" l="1"/>
  <c r="I10" i="66"/>
  <c r="I15" i="66"/>
  <c r="K15" i="66"/>
  <c r="H17" i="66"/>
  <c r="K17" i="66" s="1"/>
  <c r="I12" i="66"/>
  <c r="I8" i="66"/>
  <c r="I6" i="66"/>
  <c r="I13" i="66"/>
  <c r="I11" i="66"/>
  <c r="I9" i="66"/>
  <c r="H12" i="63" l="1"/>
  <c r="H23" i="63" s="1"/>
  <c r="I12" i="63"/>
  <c r="I22" i="63" s="1"/>
  <c r="H10" i="62"/>
  <c r="I8" i="62" s="1"/>
  <c r="H9" i="61"/>
  <c r="I8" i="61" s="1"/>
  <c r="B9" i="60"/>
  <c r="C9" i="60"/>
  <c r="O26" i="59"/>
  <c r="N28" i="59"/>
  <c r="O27" i="59" s="1"/>
  <c r="I9" i="62" l="1"/>
  <c r="I7" i="62"/>
  <c r="H22" i="63"/>
  <c r="I9" i="61"/>
  <c r="I7" i="61"/>
  <c r="I28" i="63"/>
  <c r="I27" i="63"/>
  <c r="I26" i="63"/>
  <c r="I25" i="63"/>
  <c r="I24" i="63"/>
  <c r="I23" i="63"/>
  <c r="I6" i="61"/>
  <c r="I10" i="62"/>
  <c r="H28" i="63"/>
  <c r="H27" i="63"/>
  <c r="H26" i="63"/>
  <c r="H25" i="63"/>
  <c r="H24" i="63"/>
  <c r="E24" i="25"/>
  <c r="F19" i="25" s="1"/>
  <c r="B24" i="25"/>
  <c r="C9" i="25" s="1"/>
  <c r="H24" i="25"/>
  <c r="C24" i="24"/>
  <c r="B24" i="24"/>
  <c r="C7" i="25" l="1"/>
  <c r="C22" i="25"/>
  <c r="C20" i="25"/>
  <c r="C18" i="25"/>
  <c r="C16" i="25"/>
  <c r="C14" i="25"/>
  <c r="C12" i="25"/>
  <c r="C10" i="25"/>
  <c r="C8" i="25"/>
  <c r="F18" i="25"/>
  <c r="F16" i="25"/>
  <c r="F14" i="25"/>
  <c r="F12" i="25"/>
  <c r="F10" i="25"/>
  <c r="F8" i="25"/>
  <c r="F22" i="25"/>
  <c r="F20" i="25"/>
  <c r="C23" i="25"/>
  <c r="C21" i="25"/>
  <c r="C19" i="25"/>
  <c r="C17" i="25"/>
  <c r="C15" i="25"/>
  <c r="C13" i="25"/>
  <c r="C11" i="25"/>
  <c r="F7" i="25"/>
  <c r="F17" i="25"/>
  <c r="F15" i="25"/>
  <c r="F13" i="25"/>
  <c r="F11" i="25"/>
  <c r="F9" i="25"/>
  <c r="F23" i="25"/>
  <c r="F21" i="25"/>
  <c r="I18" i="52"/>
  <c r="K17" i="10" l="1"/>
  <c r="K8" i="10"/>
  <c r="K9" i="10"/>
  <c r="K10" i="10"/>
  <c r="K11" i="10"/>
  <c r="K12" i="10"/>
  <c r="K13" i="10"/>
  <c r="K14" i="10"/>
  <c r="K15" i="10"/>
  <c r="K7" i="10"/>
  <c r="H16" i="10" l="1"/>
  <c r="K16" i="10" s="1"/>
  <c r="H18" i="10" l="1"/>
  <c r="K18" i="10" s="1"/>
  <c r="I9" i="10"/>
  <c r="I11" i="10"/>
  <c r="I13" i="10"/>
  <c r="I15" i="10"/>
  <c r="I8" i="10"/>
  <c r="I10" i="10"/>
  <c r="I12" i="10"/>
  <c r="I14" i="10"/>
  <c r="I7" i="10"/>
  <c r="C68" i="14" l="1"/>
  <c r="B68" i="14"/>
  <c r="E50" i="14" l="1"/>
  <c r="E66" i="14"/>
  <c r="F52" i="14"/>
  <c r="F54" i="14"/>
  <c r="F56" i="14"/>
  <c r="F58" i="14"/>
  <c r="F60" i="14"/>
  <c r="F62" i="14"/>
  <c r="F64" i="14"/>
  <c r="F66" i="14"/>
  <c r="F51" i="14"/>
  <c r="F53" i="14"/>
  <c r="F55" i="14"/>
  <c r="F57" i="14"/>
  <c r="F59" i="14"/>
  <c r="F61" i="14"/>
  <c r="F63" i="14"/>
  <c r="F65" i="14"/>
  <c r="F50" i="14"/>
  <c r="E52" i="14"/>
  <c r="E53" i="14"/>
  <c r="E54" i="14"/>
  <c r="E55" i="14"/>
  <c r="E56" i="14"/>
  <c r="E58" i="14"/>
  <c r="E59" i="14"/>
  <c r="E61" i="14"/>
  <c r="E62" i="14"/>
  <c r="E63" i="14"/>
  <c r="E65" i="14"/>
  <c r="E51" i="14"/>
  <c r="E57" i="14"/>
  <c r="E60" i="14"/>
  <c r="E64" i="14"/>
  <c r="C37" i="13"/>
  <c r="F33" i="13" s="1"/>
  <c r="B37" i="13"/>
  <c r="E31" i="13" s="1"/>
  <c r="F34" i="13" l="1"/>
  <c r="F30" i="13"/>
  <c r="F32" i="13"/>
  <c r="E34" i="13"/>
  <c r="F35" i="13"/>
  <c r="F31" i="13"/>
  <c r="E33" i="13"/>
  <c r="E30" i="13"/>
  <c r="E32" i="13"/>
  <c r="E35" i="13"/>
  <c r="D25" i="12" l="1"/>
  <c r="D26" i="12"/>
  <c r="D27" i="12"/>
  <c r="D24" i="12"/>
  <c r="C28" i="12"/>
  <c r="B28" i="12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F33" i="7"/>
  <c r="G33" i="7" s="1"/>
  <c r="C41" i="7"/>
  <c r="D41" i="7"/>
  <c r="B41" i="7"/>
  <c r="H15" i="8"/>
  <c r="I8" i="8" s="1"/>
  <c r="B45" i="5"/>
  <c r="E41" i="5" s="1"/>
  <c r="C45" i="5"/>
  <c r="F40" i="5" s="1"/>
  <c r="C35" i="5"/>
  <c r="B35" i="5"/>
  <c r="E30" i="5" s="1"/>
  <c r="C25" i="5"/>
  <c r="B25" i="5"/>
  <c r="E20" i="5" s="1"/>
  <c r="C15" i="5"/>
  <c r="F10" i="5" s="1"/>
  <c r="B15" i="5"/>
  <c r="E11" i="5" s="1"/>
  <c r="C34" i="4"/>
  <c r="F30" i="4" s="1"/>
  <c r="B34" i="4"/>
  <c r="E32" i="4" s="1"/>
  <c r="D28" i="12" l="1"/>
  <c r="E44" i="5"/>
  <c r="E40" i="5"/>
  <c r="E39" i="5"/>
  <c r="E42" i="5"/>
  <c r="E9" i="5"/>
  <c r="E14" i="5"/>
  <c r="E12" i="5"/>
  <c r="E10" i="5"/>
  <c r="F19" i="5"/>
  <c r="F24" i="5"/>
  <c r="F23" i="5"/>
  <c r="F22" i="5"/>
  <c r="F21" i="5"/>
  <c r="F20" i="5"/>
  <c r="E29" i="5"/>
  <c r="F35" i="5"/>
  <c r="F34" i="5"/>
  <c r="F33" i="5"/>
  <c r="F32" i="5"/>
  <c r="F31" i="5"/>
  <c r="F30" i="5"/>
  <c r="F25" i="5"/>
  <c r="E15" i="5"/>
  <c r="E13" i="5"/>
  <c r="E19" i="5"/>
  <c r="E25" i="5"/>
  <c r="E24" i="5"/>
  <c r="E23" i="5"/>
  <c r="E22" i="5"/>
  <c r="E21" i="5"/>
  <c r="F29" i="5"/>
  <c r="E35" i="5"/>
  <c r="E34" i="5"/>
  <c r="E33" i="5"/>
  <c r="E32" i="5"/>
  <c r="E31" i="5"/>
  <c r="E45" i="5"/>
  <c r="E43" i="5"/>
  <c r="F45" i="5"/>
  <c r="F43" i="5"/>
  <c r="F41" i="5"/>
  <c r="F39" i="5"/>
  <c r="F44" i="5"/>
  <c r="F42" i="5"/>
  <c r="F15" i="5"/>
  <c r="F13" i="5"/>
  <c r="F11" i="5"/>
  <c r="F9" i="5"/>
  <c r="F14" i="5"/>
  <c r="F12" i="5"/>
  <c r="F33" i="4"/>
  <c r="F31" i="4"/>
  <c r="F29" i="4"/>
  <c r="F28" i="4"/>
  <c r="F32" i="4"/>
  <c r="F41" i="7"/>
  <c r="I11" i="8"/>
  <c r="I7" i="8"/>
  <c r="I10" i="8"/>
  <c r="I13" i="8"/>
  <c r="I9" i="8"/>
  <c r="I12" i="8"/>
  <c r="E33" i="4"/>
  <c r="E31" i="4"/>
  <c r="E30" i="4"/>
  <c r="E28" i="4"/>
  <c r="E29" i="4"/>
  <c r="E34" i="4" l="1"/>
  <c r="I19" i="52" l="1"/>
  <c r="C25" i="52"/>
  <c r="D25" i="52"/>
  <c r="E25" i="52"/>
  <c r="F25" i="52"/>
  <c r="G25" i="52"/>
  <c r="H25" i="52"/>
  <c r="B25" i="52"/>
  <c r="I24" i="52"/>
  <c r="I23" i="52"/>
  <c r="D19" i="50"/>
  <c r="I25" i="52" l="1"/>
  <c r="G21" i="54"/>
  <c r="G22" i="54" s="1"/>
  <c r="G20" i="54"/>
  <c r="D22" i="54"/>
  <c r="E22" i="54"/>
  <c r="F22" i="54"/>
  <c r="C22" i="54"/>
  <c r="D13" i="26" l="1"/>
  <c r="I8" i="25"/>
  <c r="H9" i="57"/>
  <c r="I7" i="57" s="1"/>
  <c r="D20" i="26" l="1"/>
  <c r="D18" i="26"/>
  <c r="D21" i="26"/>
  <c r="D19" i="26"/>
  <c r="I24" i="25"/>
  <c r="I22" i="25"/>
  <c r="I19" i="25"/>
  <c r="I17" i="25"/>
  <c r="I15" i="25"/>
  <c r="I13" i="25"/>
  <c r="I11" i="25"/>
  <c r="I9" i="25"/>
  <c r="I7" i="25"/>
  <c r="I23" i="25"/>
  <c r="I21" i="25"/>
  <c r="I20" i="25"/>
  <c r="I18" i="25"/>
  <c r="I16" i="25"/>
  <c r="I14" i="25"/>
  <c r="I12" i="25"/>
  <c r="I10" i="25"/>
  <c r="I8" i="57"/>
  <c r="I6" i="57"/>
  <c r="I9" i="57"/>
  <c r="D17" i="51"/>
  <c r="D20" i="51"/>
  <c r="D19" i="51" l="1"/>
  <c r="D20" i="50" l="1"/>
  <c r="D18" i="51" l="1"/>
  <c r="D18" i="50"/>
  <c r="D17" i="50" l="1"/>
</calcChain>
</file>

<file path=xl/sharedStrings.xml><?xml version="1.0" encoding="utf-8"?>
<sst xmlns="http://schemas.openxmlformats.org/spreadsheetml/2006/main" count="885" uniqueCount="323">
  <si>
    <t>Anni</t>
  </si>
  <si>
    <t>v.a.</t>
  </si>
  <si>
    <t>n° indice                           (1999=100)</t>
  </si>
  <si>
    <t>n° indice                           (2001=100)</t>
  </si>
  <si>
    <t>n° indice                           (2006=100)</t>
  </si>
  <si>
    <t>-</t>
  </si>
  <si>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</si>
  <si>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</si>
  <si>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</si>
  <si>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</si>
  <si>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</si>
  <si>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</si>
  <si>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</si>
  <si>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</si>
  <si>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</si>
  <si>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</si>
  <si>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</si>
  <si>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</si>
  <si>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</si>
  <si>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</si>
  <si>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</si>
  <si>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</si>
  <si>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</si>
  <si>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</si>
  <si>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</si>
  <si>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Tavola 1.4 - Coppie richiedenti adozione per età dei coniugi e tipologia della domanda.</t>
  </si>
  <si>
    <t>Coppie che hanno presentato solo domande nazionali</t>
  </si>
  <si>
    <t>Non indicata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</si>
  <si>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</si>
  <si>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</si>
  <si>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</si>
  <si>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</si>
  <si>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Domande</t>
  </si>
  <si>
    <t>Anni di matrimonio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</si>
  <si>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</si>
  <si>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</si>
  <si>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</si>
  <si>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t>in %                                                     sul tot.</t>
  </si>
  <si>
    <r>
      <t>0-2</t>
    </r>
    <r>
      <rPr>
        <i/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</si>
  <si>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</si>
  <si>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</si>
  <si>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</si>
  <si>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</si>
  <si>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</si>
  <si>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</si>
  <si>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(a) Rappresentano le coppie con meno di tre anni di matrimonio la cui domanda è stata accettata perché in grado di dimostrare</t>
  </si>
  <si>
    <t xml:space="preserve">     una convivenza di almeno di tre anni</t>
  </si>
  <si>
    <r>
      <t>0-2</t>
    </r>
    <r>
      <rPr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</si>
  <si>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 una convivenza di almeno di tre anni</t>
  </si>
  <si>
    <t>Tavola 1.8 - Numero medio di anni di matrimonio delle coppie richiedenti adozione</t>
  </si>
  <si>
    <t>Tipologia delle domande</t>
  </si>
  <si>
    <t>Province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</si>
  <si>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</si>
  <si>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</si>
  <si>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</si>
  <si>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</si>
  <si>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</si>
  <si>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</si>
  <si>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</si>
  <si>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</si>
  <si>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</si>
  <si>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</si>
  <si>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</si>
  <si>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</si>
  <si>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</si>
  <si>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</si>
  <si>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</si>
  <si>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</si>
  <si>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</si>
  <si>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</si>
  <si>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</si>
  <si>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</si>
  <si>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</si>
  <si>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</si>
  <si>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</si>
  <si>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</si>
  <si>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</si>
  <si>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</si>
  <si>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</si>
  <si>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</si>
  <si>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</si>
  <si>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</si>
  <si>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</si>
  <si>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Valdarno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</si>
  <si>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</si>
  <si>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</si>
  <si>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</si>
  <si>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</si>
  <si>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</si>
  <si>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</si>
  <si>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Fiorentina Nord-Ovest</t>
  </si>
  <si>
    <t>Fiorentina Sud-Est</t>
  </si>
  <si>
    <t>Mugello</t>
  </si>
  <si>
    <t>Empolese</t>
  </si>
  <si>
    <t>Valdarno Inferiore</t>
  </si>
  <si>
    <t>Versilia</t>
  </si>
  <si>
    <t>(a) Escluse le Società della salute e le zone socio-sanitarie della provincia di Massa-Carrara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</si>
  <si>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</si>
  <si>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</si>
  <si>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</si>
  <si>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</si>
  <si>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</si>
  <si>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</si>
  <si>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</si>
  <si>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</si>
  <si>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</si>
  <si>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</si>
  <si>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</si>
  <si>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</si>
  <si>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</si>
  <si>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</si>
  <si>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</si>
  <si>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</si>
  <si>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</si>
  <si>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</si>
  <si>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</si>
  <si>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</si>
  <si>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</si>
  <si>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</si>
  <si>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</si>
  <si>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</si>
  <si>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</si>
  <si>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</si>
  <si>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</si>
  <si>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</si>
  <si>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</si>
  <si>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</si>
  <si>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</si>
  <si>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</si>
  <si>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</si>
  <si>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(a) Le percentuali si riferiscono all'incidenza delle domande provenienti da fuori regione sul totale delle domande 'solo nazionali' presentate</t>
  </si>
  <si>
    <t>Tavola 1.7 - Coppie richiedenti adozione per anni di matrimonio e tipologia della domanda.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</si>
  <si>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</si>
  <si>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</si>
  <si>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</si>
  <si>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 xml:space="preserve"> </t>
  </si>
  <si>
    <t>Iscritti nel registro dello stato di abbandono</t>
  </si>
  <si>
    <t xml:space="preserve">Anni 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</si>
  <si>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</si>
  <si>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</si>
  <si>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</si>
  <si>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</si>
  <si>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</si>
  <si>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</si>
  <si>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</si>
  <si>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</si>
  <si>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</si>
  <si>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</si>
  <si>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</si>
  <si>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</si>
  <si>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</si>
  <si>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</si>
  <si>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</si>
  <si>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</si>
  <si>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</si>
  <si>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</si>
  <si>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</si>
  <si>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</si>
  <si>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>Bambini in affidamento preadottivo nazionale</t>
  </si>
  <si>
    <t>Bambini adottati in adozione nazionale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</si>
  <si>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</si>
  <si>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</si>
  <si>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</si>
  <si>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</si>
  <si>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</si>
  <si>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</si>
  <si>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</si>
  <si>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>Sentenze di adozione</t>
  </si>
  <si>
    <t xml:space="preserve">Bambini e ragazzi adottati </t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</si>
  <si>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</si>
  <si>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</si>
  <si>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</si>
  <si>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</si>
  <si>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genere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</si>
  <si>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</si>
  <si>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</si>
  <si>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</si>
  <si>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t>totale</t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</si>
  <si>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</si>
  <si>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</si>
  <si>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</si>
  <si>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</si>
  <si>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</si>
  <si>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</si>
  <si>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</si>
  <si>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</si>
  <si>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</si>
  <si>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</si>
  <si>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</si>
  <si>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</si>
  <si>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</si>
  <si>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</si>
  <si>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</si>
  <si>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</si>
  <si>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</si>
  <si>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Paesi di provenienza</t>
  </si>
  <si>
    <t>Russia</t>
  </si>
  <si>
    <t>India</t>
  </si>
  <si>
    <t>Congo</t>
  </si>
  <si>
    <t>Colombia</t>
  </si>
  <si>
    <t>Cile</t>
  </si>
  <si>
    <t>Bulgaria</t>
  </si>
  <si>
    <t>Perù</t>
  </si>
  <si>
    <t>Vietnam</t>
  </si>
  <si>
    <t>Brasile</t>
  </si>
  <si>
    <t>Cina</t>
  </si>
  <si>
    <t>Lituania</t>
  </si>
  <si>
    <t>Burkina faso</t>
  </si>
  <si>
    <t>Ungheria</t>
  </si>
  <si>
    <t xml:space="preserve">Costarica </t>
  </si>
  <si>
    <t>Filippine</t>
  </si>
  <si>
    <t>Altri Paesi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</si>
  <si>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</si>
  <si>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</si>
  <si>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</si>
  <si>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</si>
  <si>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</si>
  <si>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</si>
  <si>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</si>
  <si>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</si>
  <si>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</si>
  <si>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</si>
  <si>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</si>
  <si>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</si>
  <si>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LE ADOZIONI NAZIONALI E INTERNAZIONALI IN TOSCANA</t>
  </si>
  <si>
    <t>Appendice statistica</t>
  </si>
  <si>
    <t>2. I bambini e ragazzi dichiarati adottabili e i bambini e ragazzi adottati</t>
  </si>
  <si>
    <t xml:space="preserve">    </t>
  </si>
  <si>
    <t>Tavola 2.7 - Adottati in adozione internazionale.</t>
  </si>
  <si>
    <t>in % sul totale</t>
  </si>
  <si>
    <t>v.a. cumulati</t>
  </si>
  <si>
    <t>% cumulate</t>
  </si>
  <si>
    <t>3.  Le coppie adottive</t>
  </si>
  <si>
    <t>(a) Ai sensi dell'art. 35 e art 36 co.2 e 4, Legge 184/83</t>
  </si>
  <si>
    <t>Senegal</t>
  </si>
  <si>
    <t>Costarica</t>
  </si>
  <si>
    <t>Anno 2016</t>
  </si>
  <si>
    <t>Attestati post-laurea</t>
  </si>
  <si>
    <t>El Salvador</t>
  </si>
  <si>
    <t>Tasso medio annuo per 100.000 residenti di 30-59 anni</t>
  </si>
  <si>
    <t>Tipologia di adozione</t>
  </si>
  <si>
    <t>Nazionale</t>
  </si>
  <si>
    <t>Internazionale</t>
  </si>
  <si>
    <t>Bambini</t>
  </si>
  <si>
    <t xml:space="preserve">Tavola 3.4  - Coppie adottanti con adozione internazionale per numero di bambini adottati. </t>
  </si>
  <si>
    <t>Tavola 3.6 - Età media dei coniugi all'adozione per tipologia di adozione.</t>
  </si>
  <si>
    <t>Età media all'adozione</t>
  </si>
  <si>
    <t>marito</t>
  </si>
  <si>
    <t>…..</t>
  </si>
  <si>
    <t>Adozione nazionale</t>
  </si>
  <si>
    <t>Adozione internazionale</t>
  </si>
  <si>
    <t xml:space="preserve">Tavola 3.7 - Coppie adottanti per tempo medio trascorso dalla data della domanda alla data dell'adozione 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</si>
  <si>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</si>
  <si>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</si>
  <si>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</si>
  <si>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</si>
  <si>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</si>
  <si>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</si>
  <si>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</si>
  <si>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</si>
  <si>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(a) Esclusa la provincia di Massa-Carrara</t>
  </si>
  <si>
    <t>Tavola 3.9 - Coppie adottanti per Società della saluta/Zona socio-sanitaria di residenza.</t>
  </si>
  <si>
    <t>Tasso medio annuo per 100.000 res. di 30-59 anni</t>
  </si>
  <si>
    <t>Tavola 3.1 (segue) - Coppie adottanti per tipologia di adozione - Anni 1999-2004 e 2008-2016</t>
  </si>
  <si>
    <t>Tavola 1.2 - Coppie richiedenti adozione per tipologia della domanda - Anni 2004-2017</t>
  </si>
  <si>
    <t>Anno 2017</t>
  </si>
  <si>
    <t>Haiti</t>
  </si>
  <si>
    <t>Tavola 3.1 (segue) - Coppie adottanti per tipologia di adozione - Anni 1999-2004 e 2008-2017</t>
  </si>
  <si>
    <t>Tavola 3.1 - Coppie adottanti per tipologia di adozione - Anni 1999-2004 e 2008-2017</t>
  </si>
  <si>
    <t>al netto dell'art.36 co.4</t>
  </si>
  <si>
    <t>1.  Le coppie richiedenti adozione</t>
  </si>
  <si>
    <t>La leggera differenza tra i dati presenti in questo report e i dati del Ministero di Giustizia sono da attribuire alle diverse date (data esito o data deposito) in cui i provvedimenti vengono conteggiati</t>
  </si>
  <si>
    <t xml:space="preserve">  </t>
  </si>
  <si>
    <t xml:space="preserve">ai sensi dell'art.44 lett.a                                                                       (da persone unite al minore da parentela fino al sesto grado ...) </t>
  </si>
  <si>
    <t>ai sensi dell'art.44 lett.b                                                                       (dal coniuge nel caso in cui il minore sia figlio anche adottivo dell'altro coniuge)</t>
  </si>
  <si>
    <t>ai sensi dell'art.44 lett.c                                                                           (i minori che si trovino nelle condizioni indicate dall'art. 3 della legge n. 104/92, e siano orfani di entrambi i genitori ...)</t>
  </si>
  <si>
    <t>ai sensi dell'art.44 lett.d                                                          (constatata impossibilità di affidamento preadottivo)</t>
  </si>
  <si>
    <t xml:space="preserve">                       della Legge 149/01 - Anni 2005-2018</t>
  </si>
  <si>
    <t xml:space="preserve">                      adottati in adozione nazionale - Anni 1999-2018</t>
  </si>
  <si>
    <t xml:space="preserve">                       Anni 2016-2018</t>
  </si>
  <si>
    <t xml:space="preserve">                       Anni 1999-2018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</si>
  <si>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2016-2018</t>
    </r>
  </si>
  <si>
    <t xml:space="preserve">                         di provenienza - Anni 2016-2018</t>
  </si>
  <si>
    <t>Anno 2018</t>
  </si>
  <si>
    <t>Tavola 2.5 - Bambini e ragazzi adottati in adozione nazionale per genere ed età - Anni 2016-2018</t>
  </si>
  <si>
    <t xml:space="preserve">                       secondo gli artt. 11 e 12 della Legge 149/01 - Anni 2005-2018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</si>
  <si>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2005-2018</t>
    </r>
  </si>
  <si>
    <t>Tavola 1.1 - Coppie richiedenti adozione - Anni 1999-2018</t>
  </si>
  <si>
    <t>Tavola 1.3 - Coppie richiedenti adozione per età dei coniugi - Anni 2016-2018</t>
  </si>
  <si>
    <t xml:space="preserve">                     Anno 2018</t>
  </si>
  <si>
    <t>Anno 2018 - Per tipologia della domanda</t>
  </si>
  <si>
    <t>Tavola 1.5 - Età media delle coppie richiedenti adozione - Anni 1999-2018</t>
  </si>
  <si>
    <t>Tavola 1.6 - Coppie richiedenti adozione per anni di matrimonio - Anni 2016-2018</t>
  </si>
  <si>
    <t xml:space="preserve">                    Anni 2016-2018</t>
  </si>
  <si>
    <t xml:space="preserve">                        e tipologia della domanda - Anni 2016-2018</t>
  </si>
  <si>
    <t>Tavola 1.9 - Coppie richiedenti adozione con figli per numero di figli - Anni 2016-2018</t>
  </si>
  <si>
    <t>Tavola 1.10 - Coppie richiedenti adozione per titolo di studio - Anni 2016-2018</t>
  </si>
  <si>
    <t>Pensionato</t>
  </si>
  <si>
    <t>Tavola 1.11  - Coppie richiedenti adozione per professione - Anni 2016-2018</t>
  </si>
  <si>
    <t>Periodo 2016-2018</t>
  </si>
  <si>
    <t>Tavola 1.12 - Coppie richiedenti adozione per provincia di residenza -  Anni 2016-2018</t>
  </si>
  <si>
    <t>Tavola 1.13 - Coppie richiedenti adozione per Società della salute/Zona socio-sanitaria  di residenza - Anni 2016-2018</t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</si>
  <si>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2018</t>
    </r>
  </si>
  <si>
    <t xml:space="preserve">                        di provenienza - Anni 2016-2018</t>
  </si>
  <si>
    <t>Tavola 3.2 - Coppie adottanti adozione con figli per numero di figli - Anno 2018</t>
  </si>
  <si>
    <t>Tavola 3.3 - Coppie adottanti per numero di bambini adottati - Anni 2016-2018</t>
  </si>
  <si>
    <t xml:space="preserve">                  Anni 2016-2018</t>
  </si>
  <si>
    <t>Tavola 3.5 - Coppie adottanti per età - Anni 2016-2018</t>
  </si>
  <si>
    <r>
      <t>Tavola 3.5 (segue) - Coppie adottanti per età - Anni 2016-2018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</si>
  <si>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>Anno 2018 - Per tipologia di adozione</t>
  </si>
  <si>
    <t xml:space="preserve">                      Anni 1999-2004 e 2008-2018</t>
  </si>
  <si>
    <t>Tavola 3.8 - Coppie adottanti per provincia di residenza - Anni 2016-2018</t>
  </si>
  <si>
    <t xml:space="preserve">                        Tasso medio annuo per 100.000 residenti di 30-59 anni - Anni 2016-2018</t>
  </si>
  <si>
    <t xml:space="preserve">                      per tipologia di adozione - Anni  2016-2018</t>
  </si>
  <si>
    <t>I dati del Tribunale per i minorenni di Firenze al 31 dicembre 2018</t>
  </si>
  <si>
    <t xml:space="preserve">Tavola 2.6 - Sentenze di adozione ai sensi dell' art.44 (casi particolari) della legge 149/01. </t>
  </si>
  <si>
    <t>Alta Val di Cecina - Val d'Era</t>
  </si>
  <si>
    <t>Valli Etrusche</t>
  </si>
  <si>
    <t>Val di Chiana Senese - Amiata Val d'Orcia</t>
  </si>
  <si>
    <t>Aretina - Casentino - Val Tiberina</t>
  </si>
  <si>
    <t>Amiata Grossetana - Colline Metallifere - Grossetana</t>
  </si>
  <si>
    <t>Empolese - Valdarno Inferiore</t>
  </si>
  <si>
    <t>Zone Distretto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</si>
</sst>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0.0"/>
    <numFmt numFmtId="165" formatCode="&quot;??L. &quot;#,##0;[Red]&quot;-L. &quot;#,###"/>
    <numFmt numFmtId="166" formatCode="_-[$€-2]\ * #,##0.00_-;\-[$€-2]\ * #,##0.00_-;_-[$€-2]\ * &quot;-&quot;??_-"/>
    <numFmt numFmtId="167" formatCode="\_x0000_\_x0000_&quot;L.&quot;\ #,##0;[Red]\-&quot;L.&quot;\ #,###"/>
    <numFmt numFmtId="168" formatCode="&quot;L. &quot;#,##0;[Red]&quot;-L. &quot;#,##0"/>
    <numFmt numFmtId="169" formatCode="#,##0.0"/>
  </numFmts>
  <fonts count="46" x14ac:knownFonts="1">
    <font>
      <sz val="10"/>
      <name val="Arial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10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MS Sans Serif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sz val="10"/>
      <color theme="1"/>
      <name val="MS Sans Serif"/>
      <family val="2"/>
    </font>
    <font>
      <sz val="9"/>
      <name val="MS Sans Serif"/>
      <family val="2"/>
    </font>
    <font>
      <i/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8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6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4" applyNumberFormat="0" applyAlignment="0" applyProtection="0"/>
    <xf numFmtId="0" fontId="21" fillId="21" borderId="5" applyNumberFormat="0" applyAlignment="0" applyProtection="0"/>
    <xf numFmtId="166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38" fontId="16" fillId="0" borderId="0" applyFill="0" applyBorder="0" applyAlignment="0" applyProtection="0"/>
    <xf numFmtId="41" fontId="16" fillId="0" borderId="0" applyFont="0" applyFill="0" applyBorder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7" fillId="0" borderId="0"/>
    <xf numFmtId="0" fontId="16" fillId="23" borderId="10" applyNumberFormat="0" applyAlignment="0" applyProtection="0"/>
    <xf numFmtId="0" fontId="29" fillId="0" borderId="0"/>
    <xf numFmtId="38" fontId="16" fillId="0" borderId="0" applyFont="0" applyFill="0" applyBorder="0" applyAlignment="0" applyProtection="0"/>
    <xf numFmtId="0" fontId="16" fillId="0" borderId="0" applyProtection="0"/>
    <xf numFmtId="0" fontId="15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38" fontId="16" fillId="0" borderId="0" applyFill="0" applyBorder="0" applyAlignment="0" applyProtection="0"/>
    <xf numFmtId="0" fontId="16" fillId="0" borderId="0" applyProtection="0"/>
    <xf numFmtId="0" fontId="15" fillId="0" borderId="0"/>
    <xf numFmtId="165" fontId="1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168" fontId="16" fillId="0" borderId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5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165" fontId="16" fillId="0" borderId="0" applyFill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16" fillId="0" borderId="0"/>
  </cellStyleXfs>
  <cellXfs count="4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Fill="1"/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0" fontId="5" fillId="0" borderId="0" xfId="1" applyFont="1" applyAlignment="1">
      <alignment horizontal="left"/>
    </xf>
    <xf numFmtId="1" fontId="5" fillId="0" borderId="0" xfId="1" applyNumberFormat="1" applyFont="1"/>
    <xf numFmtId="1" fontId="5" fillId="0" borderId="0" xfId="1" quotePrefix="1" applyNumberFormat="1" applyFont="1" applyAlignment="1">
      <alignment horizontal="right"/>
    </xf>
    <xf numFmtId="1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/>
    <xf numFmtId="0" fontId="5" fillId="0" borderId="2" xfId="1" applyFont="1" applyFill="1" applyBorder="1"/>
    <xf numFmtId="0" fontId="5" fillId="0" borderId="0" xfId="1" applyFont="1" applyFill="1"/>
    <xf numFmtId="164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Fill="1"/>
    <xf numFmtId="0" fontId="4" fillId="0" borderId="2" xfId="1" applyFont="1" applyBorder="1"/>
    <xf numFmtId="164" fontId="4" fillId="0" borderId="2" xfId="1" applyNumberFormat="1" applyFont="1" applyBorder="1"/>
    <xf numFmtId="0" fontId="4" fillId="0" borderId="2" xfId="1" applyFont="1" applyFill="1" applyBorder="1"/>
    <xf numFmtId="0" fontId="8" fillId="0" borderId="0" xfId="1" applyFont="1"/>
    <xf numFmtId="0" fontId="9" fillId="0" borderId="0" xfId="1" applyFont="1"/>
    <xf numFmtId="0" fontId="5" fillId="0" borderId="3" xfId="1" applyFont="1" applyBorder="1"/>
    <xf numFmtId="0" fontId="5" fillId="0" borderId="1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0" applyNumberFormat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5" fillId="0" borderId="0" xfId="1" applyNumberFormat="1" applyFont="1" applyAlignment="1">
      <alignment horizontal="right"/>
    </xf>
    <xf numFmtId="0" fontId="6" fillId="0" borderId="0" xfId="0" quotePrefix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Continuous"/>
    </xf>
    <xf numFmtId="3" fontId="5" fillId="0" borderId="0" xfId="1" applyNumberFormat="1" applyFont="1"/>
    <xf numFmtId="0" fontId="5" fillId="0" borderId="0" xfId="0" applyNumberFormat="1" applyFont="1"/>
    <xf numFmtId="0" fontId="6" fillId="0" borderId="0" xfId="1" applyFont="1" applyBorder="1"/>
    <xf numFmtId="3" fontId="4" fillId="0" borderId="0" xfId="1" applyNumberFormat="1" applyFont="1"/>
    <xf numFmtId="164" fontId="4" fillId="0" borderId="0" xfId="1" applyNumberFormat="1" applyFont="1"/>
    <xf numFmtId="1" fontId="4" fillId="0" borderId="2" xfId="1" applyNumberFormat="1" applyFont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164" fontId="10" fillId="0" borderId="2" xfId="1" applyNumberFormat="1" applyFont="1" applyBorder="1"/>
    <xf numFmtId="0" fontId="4" fillId="0" borderId="0" xfId="1" applyFont="1" applyFill="1" applyBorder="1"/>
    <xf numFmtId="0" fontId="5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1" fontId="5" fillId="0" borderId="0" xfId="1" applyNumberFormat="1" applyFont="1" applyAlignment="1"/>
    <xf numFmtId="164" fontId="5" fillId="0" borderId="0" xfId="1" applyNumberFormat="1" applyFont="1" applyAlignment="1"/>
    <xf numFmtId="1" fontId="4" fillId="0" borderId="0" xfId="1" applyNumberFormat="1" applyFont="1" applyAlignment="1"/>
    <xf numFmtId="164" fontId="4" fillId="0" borderId="0" xfId="1" applyNumberFormat="1" applyFont="1" applyAlignment="1"/>
    <xf numFmtId="0" fontId="5" fillId="0" borderId="0" xfId="1" applyFont="1" applyAlignment="1"/>
    <xf numFmtId="1" fontId="4" fillId="0" borderId="2" xfId="1" applyNumberFormat="1" applyFont="1" applyBorder="1" applyAlignment="1"/>
    <xf numFmtId="0" fontId="5" fillId="0" borderId="2" xfId="1" applyFont="1" applyBorder="1" applyAlignment="1"/>
    <xf numFmtId="0" fontId="5" fillId="0" borderId="0" xfId="0" applyFont="1" applyBorder="1"/>
    <xf numFmtId="0" fontId="0" fillId="0" borderId="0" xfId="0" applyNumberFormat="1"/>
    <xf numFmtId="0" fontId="4" fillId="0" borderId="0" xfId="0" applyFont="1" applyFill="1"/>
    <xf numFmtId="0" fontId="5" fillId="0" borderId="3" xfId="0" applyFont="1" applyBorder="1"/>
    <xf numFmtId="0" fontId="5" fillId="0" borderId="1" xfId="0" applyFont="1" applyBorder="1" applyAlignment="1">
      <alignment horizontal="centerContinuous"/>
    </xf>
    <xf numFmtId="0" fontId="14" fillId="0" borderId="3" xfId="0" applyFont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0" fontId="4" fillId="0" borderId="2" xfId="0" applyFont="1" applyBorder="1"/>
    <xf numFmtId="49" fontId="5" fillId="0" borderId="0" xfId="0" applyNumberFormat="1" applyFont="1" applyBorder="1" applyAlignment="1">
      <alignment horizontal="left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164" fontId="5" fillId="0" borderId="0" xfId="0" applyNumberFormat="1" applyFont="1" applyBorder="1"/>
    <xf numFmtId="0" fontId="16" fillId="0" borderId="0" xfId="0" applyFont="1"/>
    <xf numFmtId="1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0" applyFont="1" applyBorder="1"/>
    <xf numFmtId="0" fontId="8" fillId="0" borderId="0" xfId="0" applyFont="1" applyAlignment="1">
      <alignment vertical="top" wrapText="1"/>
    </xf>
    <xf numFmtId="0" fontId="4" fillId="0" borderId="0" xfId="65" applyFont="1" applyFill="1" applyProtection="1">
      <protection locked="0"/>
    </xf>
    <xf numFmtId="0" fontId="5" fillId="0" borderId="0" xfId="65" applyFont="1" applyProtection="1">
      <protection locked="0"/>
    </xf>
    <xf numFmtId="0" fontId="16" fillId="0" borderId="0" xfId="65" applyFont="1" applyProtection="1">
      <protection locked="0"/>
    </xf>
    <xf numFmtId="0" fontId="5" fillId="0" borderId="3" xfId="65" applyFont="1" applyBorder="1" applyProtection="1">
      <protection locked="0"/>
    </xf>
    <xf numFmtId="0" fontId="5" fillId="0" borderId="2" xfId="65" applyFont="1" applyBorder="1" applyProtection="1">
      <protection locked="0"/>
    </xf>
    <xf numFmtId="0" fontId="13" fillId="0" borderId="2" xfId="46" applyFont="1" applyBorder="1" applyAlignment="1">
      <alignment horizontal="right" wrapText="1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0" xfId="65" applyFont="1" applyBorder="1" applyProtection="1">
      <protection locked="0"/>
    </xf>
    <xf numFmtId="0" fontId="5" fillId="0" borderId="0" xfId="65" applyFont="1" applyBorder="1" applyAlignment="1" applyProtection="1">
      <alignment horizontal="left"/>
      <protection locked="0"/>
    </xf>
    <xf numFmtId="0" fontId="8" fillId="0" borderId="0" xfId="65" applyFont="1" applyProtection="1">
      <protection locked="0"/>
    </xf>
    <xf numFmtId="0" fontId="5" fillId="0" borderId="1" xfId="65" applyFont="1" applyBorder="1" applyAlignment="1" applyProtection="1">
      <alignment horizontal="centerContinuous"/>
      <protection locked="0"/>
    </xf>
    <xf numFmtId="0" fontId="5" fillId="0" borderId="0" xfId="65" applyFont="1" applyAlignment="1" applyProtection="1">
      <alignment horizontal="left"/>
      <protection locked="0"/>
    </xf>
    <xf numFmtId="0" fontId="5" fillId="0" borderId="0" xfId="65" applyFont="1" applyAlignment="1" applyProtection="1">
      <alignment horizontal="centerContinuous"/>
      <protection locked="0"/>
    </xf>
    <xf numFmtId="0" fontId="4" fillId="0" borderId="2" xfId="65" applyFont="1" applyBorder="1" applyProtection="1">
      <protection locked="0"/>
    </xf>
    <xf numFmtId="0" fontId="34" fillId="0" borderId="0" xfId="65" applyFont="1" applyProtection="1">
      <protection locked="0"/>
    </xf>
    <xf numFmtId="0" fontId="16" fillId="0" borderId="0" xfId="65" applyFont="1" applyFill="1" applyProtection="1">
      <protection locked="0"/>
    </xf>
    <xf numFmtId="164" fontId="16" fillId="0" borderId="0" xfId="65" applyNumberFormat="1" applyFont="1" applyProtection="1">
      <protection locked="0"/>
    </xf>
    <xf numFmtId="0" fontId="0" fillId="0" borderId="0" xfId="0" applyNumberFormat="1" applyFill="1" applyBorder="1"/>
    <xf numFmtId="0" fontId="35" fillId="0" borderId="0" xfId="0" applyNumberFormat="1" applyFont="1" applyFill="1" applyBorder="1"/>
    <xf numFmtId="0" fontId="4" fillId="0" borderId="0" xfId="66" applyFont="1"/>
    <xf numFmtId="0" fontId="5" fillId="0" borderId="0" xfId="66" applyFont="1"/>
    <xf numFmtId="0" fontId="16" fillId="0" borderId="0" xfId="66" applyFont="1"/>
    <xf numFmtId="0" fontId="5" fillId="0" borderId="0" xfId="66" applyFont="1" applyBorder="1"/>
    <xf numFmtId="0" fontId="5" fillId="0" borderId="1" xfId="65" applyFont="1" applyBorder="1" applyProtection="1">
      <protection locked="0"/>
    </xf>
    <xf numFmtId="0" fontId="5" fillId="0" borderId="0" xfId="66" applyFont="1" applyAlignment="1">
      <alignment horizontal="left"/>
    </xf>
    <xf numFmtId="0" fontId="5" fillId="0" borderId="0" xfId="66" applyFont="1" applyBorder="1" applyAlignment="1">
      <alignment horizontal="left"/>
    </xf>
    <xf numFmtId="0" fontId="5" fillId="0" borderId="2" xfId="66" applyFont="1" applyBorder="1" applyAlignment="1">
      <alignment horizontal="left"/>
    </xf>
    <xf numFmtId="0" fontId="16" fillId="0" borderId="0" xfId="66" applyFont="1" applyBorder="1"/>
    <xf numFmtId="0" fontId="4" fillId="0" borderId="0" xfId="65" applyFont="1" applyBorder="1" applyProtection="1">
      <protection locked="0"/>
    </xf>
    <xf numFmtId="164" fontId="5" fillId="0" borderId="0" xfId="65" applyNumberFormat="1" applyFont="1" applyProtection="1">
      <protection locked="0"/>
    </xf>
    <xf numFmtId="0" fontId="4" fillId="0" borderId="0" xfId="66" applyFont="1" applyFill="1"/>
    <xf numFmtId="0" fontId="5" fillId="0" borderId="1" xfId="66" applyFont="1" applyBorder="1"/>
    <xf numFmtId="0" fontId="5" fillId="0" borderId="0" xfId="66" applyFont="1" applyBorder="1" applyAlignment="1"/>
    <xf numFmtId="0" fontId="5" fillId="0" borderId="0" xfId="66" applyFont="1" applyAlignment="1"/>
    <xf numFmtId="0" fontId="5" fillId="0" borderId="2" xfId="66" applyFont="1" applyBorder="1"/>
    <xf numFmtId="0" fontId="5" fillId="0" borderId="0" xfId="65" applyFont="1" applyAlignment="1" applyProtection="1">
      <alignment wrapText="1"/>
      <protection locked="0"/>
    </xf>
    <xf numFmtId="164" fontId="5" fillId="0" borderId="0" xfId="0" applyNumberFormat="1" applyFont="1"/>
    <xf numFmtId="0" fontId="5" fillId="0" borderId="0" xfId="65" applyFont="1" applyAlignment="1" applyProtection="1">
      <alignment horizontal="left" wrapText="1"/>
      <protection locked="0"/>
    </xf>
    <xf numFmtId="0" fontId="5" fillId="0" borderId="0" xfId="65" applyFont="1" applyBorder="1" applyAlignment="1" applyProtection="1">
      <alignment horizontal="left" wrapText="1"/>
      <protection locked="0"/>
    </xf>
    <xf numFmtId="0" fontId="5" fillId="0" borderId="0" xfId="65" applyFont="1" applyBorder="1" applyProtection="1"/>
    <xf numFmtId="164" fontId="4" fillId="0" borderId="2" xfId="65" applyNumberFormat="1" applyFont="1" applyBorder="1" applyAlignment="1" applyProtection="1">
      <alignment horizontal="right"/>
      <protection locked="0"/>
    </xf>
    <xf numFmtId="164" fontId="4" fillId="0" borderId="0" xfId="65" applyNumberFormat="1" applyFont="1" applyBorder="1" applyAlignment="1" applyProtection="1">
      <alignment horizontal="right"/>
      <protection locked="0"/>
    </xf>
    <xf numFmtId="0" fontId="5" fillId="0" borderId="1" xfId="65" applyFont="1" applyBorder="1" applyAlignment="1" applyProtection="1">
      <alignment horizontal="right" wrapText="1"/>
      <protection locked="0"/>
    </xf>
    <xf numFmtId="0" fontId="5" fillId="0" borderId="1" xfId="65" applyFont="1" applyBorder="1" applyAlignment="1" applyProtection="1">
      <alignment horizontal="right"/>
      <protection locked="0"/>
    </xf>
    <xf numFmtId="0" fontId="5" fillId="0" borderId="2" xfId="65" applyFont="1" applyBorder="1" applyAlignment="1" applyProtection="1">
      <alignment horizontal="right"/>
      <protection locked="0"/>
    </xf>
    <xf numFmtId="164" fontId="5" fillId="0" borderId="0" xfId="65" applyNumberFormat="1" applyFont="1" applyBorder="1" applyProtection="1"/>
    <xf numFmtId="0" fontId="4" fillId="0" borderId="0" xfId="65" applyFont="1" applyProtection="1">
      <protection locked="0"/>
    </xf>
    <xf numFmtId="0" fontId="5" fillId="0" borderId="0" xfId="65" applyFont="1" applyFill="1" applyBorder="1" applyAlignment="1" applyProtection="1">
      <alignment horizontal="left" wrapText="1"/>
      <protection locked="0"/>
    </xf>
    <xf numFmtId="164" fontId="4" fillId="0" borderId="2" xfId="65" applyNumberFormat="1" applyFont="1" applyBorder="1" applyProtection="1"/>
    <xf numFmtId="0" fontId="4" fillId="0" borderId="0" xfId="65" applyFont="1" applyBorder="1" applyProtection="1"/>
    <xf numFmtId="0" fontId="16" fillId="0" borderId="0" xfId="65" applyFont="1" applyBorder="1" applyProtection="1">
      <protection locked="0"/>
    </xf>
    <xf numFmtId="0" fontId="5" fillId="0" borderId="3" xfId="66" applyFont="1" applyBorder="1"/>
    <xf numFmtId="0" fontId="5" fillId="0" borderId="2" xfId="66" applyFont="1" applyBorder="1" applyAlignment="1">
      <alignment horizontal="left" wrapText="1"/>
    </xf>
    <xf numFmtId="0" fontId="5" fillId="0" borderId="0" xfId="66" applyFont="1" applyFill="1" applyBorder="1"/>
    <xf numFmtId="0" fontId="5" fillId="0" borderId="0" xfId="66" applyFont="1" applyFill="1"/>
    <xf numFmtId="0" fontId="16" fillId="0" borderId="0" xfId="66" applyFont="1" applyFill="1" applyBorder="1"/>
    <xf numFmtId="0" fontId="16" fillId="0" borderId="0" xfId="66" applyFont="1" applyFill="1"/>
    <xf numFmtId="0" fontId="4" fillId="0" borderId="2" xfId="66" applyFont="1" applyFill="1" applyBorder="1"/>
    <xf numFmtId="1" fontId="4" fillId="0" borderId="2" xfId="66" applyNumberFormat="1" applyFont="1" applyBorder="1"/>
    <xf numFmtId="0" fontId="4" fillId="0" borderId="2" xfId="66" applyFont="1" applyBorder="1"/>
    <xf numFmtId="0" fontId="4" fillId="0" borderId="0" xfId="46" applyFont="1" applyFill="1"/>
    <xf numFmtId="0" fontId="5" fillId="0" borderId="0" xfId="46" applyFont="1"/>
    <xf numFmtId="0" fontId="16" fillId="0" borderId="0" xfId="46" applyFont="1"/>
    <xf numFmtId="0" fontId="4" fillId="0" borderId="0" xfId="46" applyFont="1"/>
    <xf numFmtId="0" fontId="5" fillId="0" borderId="14" xfId="46" applyFont="1" applyBorder="1"/>
    <xf numFmtId="0" fontId="5" fillId="0" borderId="0" xfId="46" applyFont="1" applyBorder="1" applyAlignment="1">
      <alignment horizontal="left"/>
    </xf>
    <xf numFmtId="0" fontId="4" fillId="0" borderId="0" xfId="46" applyFont="1" applyBorder="1"/>
    <xf numFmtId="0" fontId="4" fillId="0" borderId="0" xfId="46" applyFont="1" applyFill="1" applyBorder="1" applyAlignment="1">
      <alignment horizontal="left"/>
    </xf>
    <xf numFmtId="3" fontId="4" fillId="0" borderId="0" xfId="46" applyNumberFormat="1" applyFont="1" applyFill="1" applyAlignment="1">
      <alignment horizontal="right"/>
    </xf>
    <xf numFmtId="0" fontId="5" fillId="0" borderId="0" xfId="46" applyFont="1" applyAlignment="1">
      <alignment horizontal="right"/>
    </xf>
    <xf numFmtId="164" fontId="5" fillId="0" borderId="0" xfId="46" applyNumberFormat="1" applyFont="1"/>
    <xf numFmtId="0" fontId="4" fillId="0" borderId="13" xfId="46" applyFont="1" applyFill="1" applyBorder="1" applyAlignment="1">
      <alignment horizontal="left"/>
    </xf>
    <xf numFmtId="169" fontId="4" fillId="0" borderId="2" xfId="46" applyNumberFormat="1" applyFont="1" applyFill="1" applyBorder="1" applyAlignment="1">
      <alignment horizontal="right"/>
    </xf>
    <xf numFmtId="0" fontId="8" fillId="0" borderId="0" xfId="46" applyFont="1"/>
    <xf numFmtId="0" fontId="16" fillId="0" borderId="0" xfId="46" applyFont="1" applyFill="1" applyBorder="1"/>
    <xf numFmtId="0" fontId="16" fillId="0" borderId="15" xfId="46" applyFont="1" applyBorder="1"/>
    <xf numFmtId="0" fontId="16" fillId="0" borderId="0" xfId="46" applyFont="1" applyBorder="1"/>
    <xf numFmtId="0" fontId="16" fillId="0" borderId="0" xfId="46" applyNumberFormat="1" applyFont="1" applyBorder="1"/>
    <xf numFmtId="0" fontId="16" fillId="0" borderId="16" xfId="46" applyFont="1" applyBorder="1"/>
    <xf numFmtId="0" fontId="16" fillId="0" borderId="0" xfId="46" applyNumberFormat="1" applyFont="1"/>
    <xf numFmtId="0" fontId="16" fillId="0" borderId="0" xfId="46"/>
    <xf numFmtId="0" fontId="16" fillId="0" borderId="0" xfId="46" applyBorder="1"/>
    <xf numFmtId="0" fontId="5" fillId="0" borderId="0" xfId="46" applyFont="1" applyBorder="1"/>
    <xf numFmtId="0" fontId="9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9" fillId="0" borderId="0" xfId="74" applyFont="1" applyBorder="1" applyAlignment="1"/>
    <xf numFmtId="0" fontId="3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42" fillId="0" borderId="0" xfId="0" applyFont="1" applyAlignment="1">
      <alignment horizontal="left"/>
    </xf>
    <xf numFmtId="0" fontId="42" fillId="0" borderId="0" xfId="46" applyFont="1" applyAlignment="1">
      <alignment horizontal="left"/>
    </xf>
    <xf numFmtId="0" fontId="5" fillId="0" borderId="0" xfId="0" applyFont="1" applyAlignment="1">
      <alignment vertical="top"/>
    </xf>
    <xf numFmtId="0" fontId="16" fillId="0" borderId="0" xfId="46" applyFill="1"/>
    <xf numFmtId="0" fontId="5" fillId="0" borderId="1" xfId="66" applyFont="1" applyBorder="1" applyAlignment="1">
      <alignment horizontal="right" wrapText="1"/>
    </xf>
    <xf numFmtId="0" fontId="16" fillId="0" borderId="0" xfId="46" applyNumberFormat="1" applyFill="1"/>
    <xf numFmtId="0" fontId="16" fillId="0" borderId="0" xfId="46" applyFill="1" applyBorder="1"/>
    <xf numFmtId="0" fontId="16" fillId="0" borderId="0" xfId="46" applyNumberFormat="1" applyFill="1" applyBorder="1"/>
    <xf numFmtId="0" fontId="36" fillId="0" borderId="0" xfId="46" applyFont="1"/>
    <xf numFmtId="0" fontId="5" fillId="0" borderId="2" xfId="46" applyFont="1" applyBorder="1" applyAlignment="1">
      <alignment horizontal="right"/>
    </xf>
    <xf numFmtId="0" fontId="4" fillId="0" borderId="2" xfId="46" applyFont="1" applyBorder="1"/>
    <xf numFmtId="0" fontId="16" fillId="0" borderId="2" xfId="46" applyBorder="1"/>
    <xf numFmtId="0" fontId="34" fillId="0" borderId="2" xfId="66" applyFont="1" applyBorder="1"/>
    <xf numFmtId="0" fontId="16" fillId="0" borderId="3" xfId="46" applyBorder="1"/>
    <xf numFmtId="3" fontId="4" fillId="0" borderId="2" xfId="1" applyNumberFormat="1" applyFont="1" applyBorder="1"/>
    <xf numFmtId="0" fontId="43" fillId="0" borderId="0" xfId="0" applyFont="1" applyFill="1" applyBorder="1"/>
    <xf numFmtId="3" fontId="4" fillId="0" borderId="2" xfId="1" applyNumberFormat="1" applyFont="1" applyBorder="1" applyAlignment="1"/>
    <xf numFmtId="0" fontId="9" fillId="0" borderId="0" xfId="0" applyFont="1" applyAlignment="1">
      <alignment horizontal="center"/>
    </xf>
    <xf numFmtId="164" fontId="4" fillId="0" borderId="2" xfId="65" applyNumberFormat="1" applyFont="1" applyBorder="1" applyProtection="1">
      <protection locked="0"/>
    </xf>
    <xf numFmtId="0" fontId="5" fillId="0" borderId="2" xfId="46" applyFont="1" applyBorder="1"/>
    <xf numFmtId="1" fontId="4" fillId="0" borderId="2" xfId="65" applyNumberFormat="1" applyFont="1" applyBorder="1" applyProtection="1"/>
    <xf numFmtId="0" fontId="4" fillId="0" borderId="0" xfId="65" applyFont="1" applyFill="1" applyAlignment="1" applyProtection="1">
      <protection locked="0"/>
    </xf>
    <xf numFmtId="1" fontId="5" fillId="0" borderId="0" xfId="65" applyNumberFormat="1" applyFont="1" applyProtection="1"/>
    <xf numFmtId="1" fontId="5" fillId="0" borderId="2" xfId="1" applyNumberFormat="1" applyFont="1" applyBorder="1"/>
    <xf numFmtId="0" fontId="5" fillId="0" borderId="1" xfId="1" applyFont="1" applyBorder="1" applyAlignment="1">
      <alignment horizontal="center"/>
    </xf>
    <xf numFmtId="164" fontId="6" fillId="0" borderId="0" xfId="1" applyNumberFormat="1" applyFont="1" applyFill="1"/>
    <xf numFmtId="164" fontId="5" fillId="0" borderId="0" xfId="1" applyNumberFormat="1" applyFont="1" applyFill="1" applyBorder="1"/>
    <xf numFmtId="1" fontId="6" fillId="0" borderId="0" xfId="1" applyNumberFormat="1" applyFont="1"/>
    <xf numFmtId="164" fontId="4" fillId="0" borderId="2" xfId="1" applyNumberFormat="1" applyFont="1" applyFill="1" applyBorder="1"/>
    <xf numFmtId="0" fontId="6" fillId="0" borderId="0" xfId="1" applyFont="1" applyFill="1" applyBorder="1"/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1" fontId="5" fillId="0" borderId="0" xfId="65" applyNumberFormat="1" applyFont="1" applyProtection="1">
      <protection locked="0"/>
    </xf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164" fontId="4" fillId="0" borderId="0" xfId="1" applyNumberFormat="1" applyFont="1" applyFill="1"/>
    <xf numFmtId="0" fontId="5" fillId="0" borderId="2" xfId="0" applyFont="1" applyBorder="1"/>
    <xf numFmtId="0" fontId="1" fillId="0" borderId="0" xfId="46" applyFont="1"/>
    <xf numFmtId="0" fontId="2" fillId="0" borderId="0" xfId="46" applyFont="1" applyAlignment="1">
      <alignment horizontal="right"/>
    </xf>
    <xf numFmtId="0" fontId="4" fillId="0" borderId="0" xfId="75" applyFont="1"/>
    <xf numFmtId="0" fontId="4" fillId="0" borderId="0" xfId="75" applyFont="1" applyAlignment="1">
      <alignment horizontal="right"/>
    </xf>
    <xf numFmtId="0" fontId="44" fillId="0" borderId="0" xfId="75" applyFont="1"/>
    <xf numFmtId="0" fontId="3" fillId="0" borderId="0" xfId="75"/>
    <xf numFmtId="0" fontId="44" fillId="0" borderId="2" xfId="75" applyFont="1" applyBorder="1"/>
    <xf numFmtId="0" fontId="5" fillId="0" borderId="3" xfId="75" applyFont="1" applyBorder="1"/>
    <xf numFmtId="0" fontId="5" fillId="0" borderId="3" xfId="75" applyFont="1" applyBorder="1" applyAlignment="1">
      <alignment horizontal="centerContinuous"/>
    </xf>
    <xf numFmtId="0" fontId="5" fillId="0" borderId="2" xfId="75" applyFont="1" applyBorder="1"/>
    <xf numFmtId="0" fontId="5" fillId="0" borderId="2" xfId="75" applyFont="1" applyBorder="1" applyAlignment="1">
      <alignment horizontal="right"/>
    </xf>
    <xf numFmtId="0" fontId="5" fillId="0" borderId="2" xfId="76" applyFont="1" applyBorder="1" applyAlignment="1">
      <alignment horizontal="right" wrapText="1"/>
    </xf>
    <xf numFmtId="0" fontId="5" fillId="0" borderId="0" xfId="75" applyFont="1"/>
    <xf numFmtId="0" fontId="5" fillId="0" borderId="0" xfId="75" applyFont="1" applyAlignment="1">
      <alignment horizontal="right"/>
    </xf>
    <xf numFmtId="0" fontId="5" fillId="0" borderId="0" xfId="75" applyFont="1" applyAlignment="1">
      <alignment horizontal="left"/>
    </xf>
    <xf numFmtId="0" fontId="5" fillId="0" borderId="0" xfId="75" applyFont="1" applyFill="1"/>
    <xf numFmtId="164" fontId="5" fillId="0" borderId="0" xfId="75" applyNumberFormat="1" applyFont="1" applyAlignment="1">
      <alignment horizontal="right"/>
    </xf>
    <xf numFmtId="1" fontId="5" fillId="0" borderId="0" xfId="75" applyNumberFormat="1" applyFont="1" applyAlignment="1">
      <alignment horizontal="right"/>
    </xf>
    <xf numFmtId="0" fontId="4" fillId="0" borderId="2" xfId="75" applyFont="1" applyBorder="1"/>
    <xf numFmtId="1" fontId="4" fillId="0" borderId="2" xfId="75" applyNumberFormat="1" applyFont="1" applyBorder="1"/>
    <xf numFmtId="164" fontId="4" fillId="0" borderId="2" xfId="75" applyNumberFormat="1" applyFont="1" applyBorder="1" applyAlignment="1">
      <alignment horizontal="right"/>
    </xf>
    <xf numFmtId="0" fontId="4" fillId="0" borderId="2" xfId="75" applyFont="1" applyBorder="1" applyAlignment="1">
      <alignment horizontal="right"/>
    </xf>
    <xf numFmtId="164" fontId="4" fillId="0" borderId="2" xfId="75" applyNumberFormat="1" applyFont="1" applyBorder="1"/>
    <xf numFmtId="3" fontId="4" fillId="0" borderId="2" xfId="75" applyNumberFormat="1" applyFont="1" applyBorder="1"/>
    <xf numFmtId="0" fontId="5" fillId="0" borderId="3" xfId="75" applyNumberFormat="1" applyFont="1" applyBorder="1" applyAlignment="1">
      <alignment horizontal="center"/>
    </xf>
    <xf numFmtId="0" fontId="44" fillId="0" borderId="3" xfId="75" applyFont="1" applyBorder="1"/>
    <xf numFmtId="0" fontId="44" fillId="0" borderId="0" xfId="75" applyFont="1" applyBorder="1"/>
    <xf numFmtId="164" fontId="5" fillId="0" borderId="0" xfId="75" applyNumberFormat="1" applyFont="1"/>
    <xf numFmtId="164" fontId="3" fillId="0" borderId="0" xfId="75" applyNumberFormat="1"/>
    <xf numFmtId="0" fontId="3" fillId="0" borderId="2" xfId="75" applyBorder="1"/>
    <xf numFmtId="0" fontId="5" fillId="0" borderId="1" xfId="75" applyFont="1" applyBorder="1" applyAlignment="1">
      <alignment horizontal="right"/>
    </xf>
    <xf numFmtId="1" fontId="3" fillId="0" borderId="0" xfId="75" applyNumberFormat="1"/>
    <xf numFmtId="0" fontId="4" fillId="0" borderId="0" xfId="75" applyFont="1" applyFill="1"/>
    <xf numFmtId="0" fontId="5" fillId="0" borderId="0" xfId="75" applyFont="1" applyBorder="1" applyAlignment="1">
      <alignment horizontal="left"/>
    </xf>
    <xf numFmtId="1" fontId="5" fillId="0" borderId="0" xfId="75" applyNumberFormat="1" applyFont="1" applyBorder="1" applyAlignment="1">
      <alignment horizontal="right"/>
    </xf>
    <xf numFmtId="0" fontId="4" fillId="0" borderId="2" xfId="75" applyFont="1" applyFill="1" applyBorder="1"/>
    <xf numFmtId="1" fontId="4" fillId="0" borderId="2" xfId="75" applyNumberFormat="1" applyFont="1" applyFill="1" applyBorder="1"/>
    <xf numFmtId="164" fontId="4" fillId="0" borderId="2" xfId="75" applyNumberFormat="1" applyFont="1" applyFill="1" applyBorder="1"/>
    <xf numFmtId="0" fontId="3" fillId="0" borderId="0" xfId="75" applyBorder="1"/>
    <xf numFmtId="0" fontId="5" fillId="0" borderId="17" xfId="75" applyFont="1" applyBorder="1"/>
    <xf numFmtId="0" fontId="5" fillId="0" borderId="13" xfId="75" applyFont="1" applyBorder="1"/>
    <xf numFmtId="0" fontId="5" fillId="0" borderId="12" xfId="75" applyFont="1" applyBorder="1" applyAlignment="1">
      <alignment horizontal="right"/>
    </xf>
    <xf numFmtId="0" fontId="5" fillId="0" borderId="0" xfId="75" applyFont="1" applyBorder="1"/>
    <xf numFmtId="0" fontId="4" fillId="0" borderId="13" xfId="75" applyFont="1" applyBorder="1"/>
    <xf numFmtId="0" fontId="16" fillId="0" borderId="0" xfId="75" applyFont="1" applyBorder="1"/>
    <xf numFmtId="0" fontId="16" fillId="0" borderId="0" xfId="75" applyFont="1"/>
    <xf numFmtId="0" fontId="5" fillId="0" borderId="0" xfId="76" applyFont="1"/>
    <xf numFmtId="0" fontId="4" fillId="0" borderId="0" xfId="75" applyFont="1" applyBorder="1"/>
    <xf numFmtId="164" fontId="5" fillId="0" borderId="0" xfId="75" applyNumberFormat="1" applyFont="1" applyBorder="1"/>
    <xf numFmtId="0" fontId="4" fillId="0" borderId="0" xfId="76" applyFont="1"/>
    <xf numFmtId="1" fontId="5" fillId="0" borderId="0" xfId="75" applyNumberFormat="1" applyFont="1" applyBorder="1" applyAlignment="1">
      <alignment horizontal="center"/>
    </xf>
    <xf numFmtId="0" fontId="5" fillId="0" borderId="12" xfId="76" applyFont="1" applyBorder="1" applyAlignment="1">
      <alignment horizontal="right"/>
    </xf>
    <xf numFmtId="0" fontId="5" fillId="0" borderId="0" xfId="76" applyFont="1" applyBorder="1" applyAlignment="1">
      <alignment horizontal="right"/>
    </xf>
    <xf numFmtId="164" fontId="5" fillId="0" borderId="0" xfId="76" applyNumberFormat="1" applyFont="1" applyBorder="1" applyAlignment="1">
      <alignment horizontal="right"/>
    </xf>
    <xf numFmtId="0" fontId="5" fillId="0" borderId="0" xfId="75" applyFont="1" applyFill="1" applyBorder="1" applyAlignment="1">
      <alignment horizontal="left"/>
    </xf>
    <xf numFmtId="0" fontId="5" fillId="0" borderId="0" xfId="75" applyFont="1" applyFill="1" applyBorder="1"/>
    <xf numFmtId="0" fontId="5" fillId="0" borderId="0" xfId="75" applyFont="1" applyBorder="1" applyAlignment="1">
      <alignment horizontal="right"/>
    </xf>
    <xf numFmtId="164" fontId="5" fillId="0" borderId="0" xfId="75" applyNumberFormat="1" applyFont="1" applyBorder="1" applyAlignment="1">
      <alignment horizontal="right"/>
    </xf>
    <xf numFmtId="1" fontId="5" fillId="0" borderId="0" xfId="76" applyNumberFormat="1" applyFont="1" applyBorder="1" applyAlignment="1">
      <alignment horizontal="left"/>
    </xf>
    <xf numFmtId="1" fontId="5" fillId="0" borderId="2" xfId="76" applyNumberFormat="1" applyFont="1" applyBorder="1" applyAlignment="1">
      <alignment horizontal="left"/>
    </xf>
    <xf numFmtId="0" fontId="5" fillId="0" borderId="3" xfId="46" applyFont="1" applyBorder="1"/>
    <xf numFmtId="0" fontId="5" fillId="0" borderId="13" xfId="46" applyFont="1" applyBorder="1"/>
    <xf numFmtId="0" fontId="5" fillId="0" borderId="13" xfId="46" applyFont="1" applyBorder="1" applyAlignment="1">
      <alignment horizontal="right"/>
    </xf>
    <xf numFmtId="0" fontId="5" fillId="0" borderId="0" xfId="46" applyFont="1" applyFill="1"/>
    <xf numFmtId="0" fontId="5" fillId="0" borderId="0" xfId="77" applyNumberFormat="1" applyFont="1" applyBorder="1"/>
    <xf numFmtId="0" fontId="6" fillId="0" borderId="13" xfId="46" applyFont="1" applyFill="1" applyBorder="1"/>
    <xf numFmtId="0" fontId="6" fillId="0" borderId="13" xfId="46" applyFont="1" applyFill="1" applyBorder="1" applyAlignment="1">
      <alignment horizontal="right"/>
    </xf>
    <xf numFmtId="0" fontId="4" fillId="0" borderId="0" xfId="76" applyFont="1" applyFill="1" applyBorder="1"/>
    <xf numFmtId="0" fontId="4" fillId="0" borderId="13" xfId="76" applyFont="1" applyBorder="1"/>
    <xf numFmtId="0" fontId="5" fillId="0" borderId="0" xfId="76" applyFont="1" applyBorder="1"/>
    <xf numFmtId="0" fontId="5" fillId="0" borderId="3" xfId="76" applyFont="1" applyBorder="1" applyAlignment="1">
      <alignment horizontal="center"/>
    </xf>
    <xf numFmtId="0" fontId="5" fillId="0" borderId="13" xfId="76" applyFont="1" applyBorder="1"/>
    <xf numFmtId="0" fontId="5" fillId="0" borderId="2" xfId="76" applyFont="1" applyBorder="1"/>
    <xf numFmtId="164" fontId="5" fillId="0" borderId="0" xfId="76" applyNumberFormat="1" applyFont="1" applyBorder="1"/>
    <xf numFmtId="0" fontId="4" fillId="0" borderId="0" xfId="76" applyFont="1" applyBorder="1"/>
    <xf numFmtId="164" fontId="4" fillId="0" borderId="0" xfId="76" applyNumberFormat="1" applyFont="1" applyBorder="1"/>
    <xf numFmtId="0" fontId="6" fillId="0" borderId="0" xfId="76" applyFont="1" applyAlignment="1">
      <alignment horizontal="right"/>
    </xf>
    <xf numFmtId="0" fontId="6" fillId="0" borderId="0" xfId="76" applyFont="1" applyFill="1" applyAlignment="1">
      <alignment horizontal="right"/>
    </xf>
    <xf numFmtId="0" fontId="4" fillId="0" borderId="2" xfId="76" applyFont="1" applyBorder="1"/>
    <xf numFmtId="164" fontId="4" fillId="0" borderId="2" xfId="76" quotePrefix="1" applyNumberFormat="1" applyFont="1" applyBorder="1" applyAlignment="1">
      <alignment horizontal="right"/>
    </xf>
    <xf numFmtId="164" fontId="4" fillId="0" borderId="2" xfId="76" quotePrefix="1" applyNumberFormat="1" applyFont="1" applyFill="1" applyBorder="1" applyAlignment="1">
      <alignment horizontal="right"/>
    </xf>
    <xf numFmtId="0" fontId="8" fillId="0" borderId="0" xfId="76" applyFont="1"/>
    <xf numFmtId="164" fontId="6" fillId="0" borderId="0" xfId="76" applyNumberFormat="1" applyFont="1" applyBorder="1" applyAlignment="1">
      <alignment horizontal="right"/>
    </xf>
    <xf numFmtId="0" fontId="6" fillId="0" borderId="0" xfId="76" applyFont="1" applyBorder="1"/>
    <xf numFmtId="164" fontId="4" fillId="0" borderId="0" xfId="76" applyNumberFormat="1" applyFont="1" applyFill="1" applyBorder="1"/>
    <xf numFmtId="0" fontId="8" fillId="0" borderId="0" xfId="76" applyFont="1" applyBorder="1"/>
    <xf numFmtId="0" fontId="4" fillId="0" borderId="0" xfId="76" applyFont="1" applyFill="1"/>
    <xf numFmtId="0" fontId="5" fillId="0" borderId="0" xfId="76" applyFont="1" applyBorder="1" applyAlignment="1">
      <alignment horizontal="center"/>
    </xf>
    <xf numFmtId="0" fontId="5" fillId="0" borderId="2" xfId="76" applyFont="1" applyBorder="1" applyAlignment="1">
      <alignment horizontal="right"/>
    </xf>
    <xf numFmtId="0" fontId="5" fillId="0" borderId="0" xfId="46" applyFont="1" applyFill="1" applyAlignment="1">
      <alignment horizontal="left"/>
    </xf>
    <xf numFmtId="0" fontId="6" fillId="0" borderId="2" xfId="76" applyFont="1" applyFill="1" applyBorder="1" applyAlignment="1">
      <alignment horizontal="right"/>
    </xf>
    <xf numFmtId="164" fontId="6" fillId="0" borderId="13" xfId="46" applyNumberFormat="1" applyFont="1" applyFill="1" applyBorder="1" applyAlignment="1">
      <alignment horizontal="right"/>
    </xf>
    <xf numFmtId="0" fontId="5" fillId="0" borderId="1" xfId="76" applyFont="1" applyFill="1" applyBorder="1" applyAlignment="1">
      <alignment horizontal="right"/>
    </xf>
    <xf numFmtId="0" fontId="5" fillId="0" borderId="1" xfId="76" applyFont="1" applyFill="1" applyBorder="1" applyAlignment="1">
      <alignment horizontal="right" wrapText="1"/>
    </xf>
    <xf numFmtId="0" fontId="5" fillId="0" borderId="0" xfId="76" applyFont="1" applyFill="1"/>
    <xf numFmtId="0" fontId="5" fillId="0" borderId="0" xfId="76" applyFont="1" applyFill="1" applyBorder="1"/>
    <xf numFmtId="1" fontId="5" fillId="0" borderId="0" xfId="76" applyNumberFormat="1" applyFont="1" applyFill="1" applyBorder="1"/>
    <xf numFmtId="0" fontId="4" fillId="0" borderId="2" xfId="76" applyFont="1" applyFill="1" applyBorder="1"/>
    <xf numFmtId="0" fontId="5" fillId="0" borderId="2" xfId="76" applyFont="1" applyFill="1" applyBorder="1" applyAlignment="1">
      <alignment horizontal="right"/>
    </xf>
    <xf numFmtId="0" fontId="5" fillId="0" borderId="2" xfId="76" applyFont="1" applyFill="1" applyBorder="1" applyAlignment="1">
      <alignment horizontal="right" wrapText="1"/>
    </xf>
    <xf numFmtId="164" fontId="4" fillId="0" borderId="2" xfId="0" applyNumberFormat="1" applyFont="1" applyBorder="1"/>
    <xf numFmtId="164" fontId="5" fillId="0" borderId="0" xfId="0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4" fillId="0" borderId="2" xfId="66" applyNumberFormat="1" applyFont="1" applyFill="1" applyBorder="1"/>
    <xf numFmtId="0" fontId="5" fillId="0" borderId="2" xfId="65" applyFont="1" applyBorder="1" applyAlignment="1" applyProtection="1">
      <alignment horizontal="left"/>
      <protection locked="0"/>
    </xf>
    <xf numFmtId="0" fontId="5" fillId="0" borderId="2" xfId="66" applyFont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164" fontId="6" fillId="0" borderId="0" xfId="1" applyNumberFormat="1" applyFont="1" applyBorder="1"/>
    <xf numFmtId="1" fontId="5" fillId="0" borderId="0" xfId="76" applyNumberFormat="1" applyFont="1" applyBorder="1"/>
    <xf numFmtId="1" fontId="4" fillId="0" borderId="0" xfId="76" applyNumberFormat="1" applyFont="1" applyBorder="1"/>
    <xf numFmtId="1" fontId="4" fillId="0" borderId="2" xfId="76" applyNumberFormat="1" applyFont="1" applyBorder="1"/>
    <xf numFmtId="164" fontId="5" fillId="0" borderId="2" xfId="76" applyNumberFormat="1" applyFont="1" applyFill="1" applyBorder="1" applyAlignment="1">
      <alignment horizontal="right"/>
    </xf>
    <xf numFmtId="164" fontId="5" fillId="0" borderId="2" xfId="75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1" xfId="66" applyFont="1" applyBorder="1" applyAlignment="1">
      <alignment horizontal="right" wrapText="1"/>
    </xf>
    <xf numFmtId="0" fontId="4" fillId="0" borderId="13" xfId="75" applyFont="1" applyFill="1" applyBorder="1"/>
    <xf numFmtId="0" fontId="5" fillId="0" borderId="0" xfId="77" applyNumberFormat="1" applyFont="1" applyFill="1" applyBorder="1"/>
    <xf numFmtId="0" fontId="4" fillId="0" borderId="0" xfId="46" applyFont="1" applyFill="1" applyBorder="1"/>
    <xf numFmtId="0" fontId="5" fillId="0" borderId="0" xfId="46" applyFont="1" applyFill="1" applyBorder="1"/>
    <xf numFmtId="0" fontId="5" fillId="0" borderId="0" xfId="1" applyFont="1" applyBorder="1" applyAlignment="1">
      <alignment horizontal="center"/>
    </xf>
    <xf numFmtId="0" fontId="5" fillId="0" borderId="2" xfId="66" applyFont="1" applyBorder="1" applyAlignment="1"/>
    <xf numFmtId="0" fontId="5" fillId="0" borderId="2" xfId="65" applyFont="1" applyFill="1" applyBorder="1" applyProtection="1">
      <protection locked="0"/>
    </xf>
    <xf numFmtId="0" fontId="5" fillId="0" borderId="0" xfId="75" applyFont="1" applyBorder="1" applyAlignment="1">
      <alignment wrapText="1"/>
    </xf>
    <xf numFmtId="0" fontId="6" fillId="0" borderId="0" xfId="75" applyFont="1" applyBorder="1" applyAlignment="1">
      <alignment horizontal="left" wrapText="1"/>
    </xf>
    <xf numFmtId="0" fontId="13" fillId="0" borderId="0" xfId="46" applyFont="1" applyFill="1" applyBorder="1"/>
    <xf numFmtId="164" fontId="5" fillId="0" borderId="0" xfId="1" applyNumberFormat="1" applyFont="1"/>
    <xf numFmtId="164" fontId="5" fillId="0" borderId="0" xfId="76" applyNumberFormat="1" applyFont="1" applyFill="1"/>
    <xf numFmtId="164" fontId="5" fillId="0" borderId="0" xfId="76" applyNumberFormat="1" applyFont="1" applyFill="1" applyBorder="1" applyAlignment="1">
      <alignment horizontal="right" wrapText="1"/>
    </xf>
    <xf numFmtId="164" fontId="5" fillId="0" borderId="0" xfId="76" applyNumberFormat="1" applyFont="1" applyFill="1" applyBorder="1" applyAlignment="1"/>
    <xf numFmtId="164" fontId="5" fillId="0" borderId="0" xfId="76" applyNumberFormat="1" applyFont="1" applyFill="1" applyBorder="1" applyAlignment="1">
      <alignment horizontal="right"/>
    </xf>
    <xf numFmtId="164" fontId="5" fillId="0" borderId="0" xfId="76" applyNumberFormat="1" applyFont="1" applyFill="1" applyBorder="1"/>
    <xf numFmtId="164" fontId="4" fillId="0" borderId="0" xfId="76" applyNumberFormat="1" applyFont="1" applyFill="1"/>
    <xf numFmtId="0" fontId="5" fillId="0" borderId="2" xfId="1" applyFont="1" applyBorder="1" applyAlignment="1">
      <alignment horizontal="right" wrapText="1"/>
    </xf>
    <xf numFmtId="0" fontId="5" fillId="0" borderId="2" xfId="66" applyFont="1" applyBorder="1" applyAlignment="1">
      <alignment horizontal="right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0" xfId="65" applyFont="1" applyFill="1" applyBorder="1" applyProtection="1">
      <protection locked="0"/>
    </xf>
    <xf numFmtId="164" fontId="4" fillId="0" borderId="2" xfId="46" applyNumberFormat="1" applyFont="1" applyBorder="1"/>
    <xf numFmtId="0" fontId="16" fillId="0" borderId="0" xfId="70" applyBorder="1"/>
    <xf numFmtId="0" fontId="16" fillId="0" borderId="0" xfId="70"/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0" fontId="10" fillId="0" borderId="2" xfId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1" xfId="75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1" fontId="4" fillId="0" borderId="0" xfId="1" applyNumberFormat="1" applyFont="1" applyFill="1"/>
    <xf numFmtId="3" fontId="4" fillId="0" borderId="2" xfId="1" applyNumberFormat="1" applyFont="1" applyFill="1" applyBorder="1"/>
    <xf numFmtId="0" fontId="5" fillId="0" borderId="0" xfId="65" applyFont="1" applyFill="1" applyAlignment="1" applyProtection="1">
      <alignment horizontal="left"/>
      <protection locked="0"/>
    </xf>
    <xf numFmtId="0" fontId="5" fillId="0" borderId="0" xfId="65" applyFont="1" applyFill="1" applyProtection="1">
      <protection locked="0"/>
    </xf>
    <xf numFmtId="0" fontId="16" fillId="0" borderId="2" xfId="75" applyFont="1" applyBorder="1"/>
    <xf numFmtId="0" fontId="3" fillId="0" borderId="3" xfId="75" applyBorder="1"/>
    <xf numFmtId="0" fontId="16" fillId="0" borderId="3" xfId="75" applyFont="1" applyBorder="1"/>
    <xf numFmtId="1" fontId="4" fillId="0" borderId="0" xfId="76" applyNumberFormat="1" applyFont="1" applyFill="1" applyBorder="1"/>
    <xf numFmtId="1" fontId="4" fillId="0" borderId="2" xfId="76" applyNumberFormat="1" applyFont="1" applyFill="1" applyBorder="1"/>
    <xf numFmtId="2" fontId="0" fillId="0" borderId="0" xfId="0" applyNumberFormat="1"/>
    <xf numFmtId="0" fontId="5" fillId="0" borderId="0" xfId="1" applyFont="1" applyBorder="1" applyAlignment="1">
      <alignment horizontal="left" vertical="center" wrapText="1"/>
    </xf>
    <xf numFmtId="0" fontId="6" fillId="0" borderId="0" xfId="46" applyFont="1" applyBorder="1" applyAlignment="1">
      <alignment horizontal="right"/>
    </xf>
    <xf numFmtId="1" fontId="6" fillId="0" borderId="0" xfId="1" applyNumberFormat="1" applyFont="1" applyFill="1"/>
    <xf numFmtId="0" fontId="45" fillId="0" borderId="0" xfId="46" applyFont="1" applyFill="1" applyBorder="1" applyAlignment="1">
      <alignment horizontal="right"/>
    </xf>
    <xf numFmtId="1" fontId="6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6" fillId="0" borderId="0" xfId="46" applyFont="1" applyAlignment="1">
      <alignment horizontal="right"/>
    </xf>
    <xf numFmtId="0" fontId="6" fillId="0" borderId="0" xfId="46" applyFont="1" applyFill="1" applyAlignment="1">
      <alignment horizontal="right"/>
    </xf>
    <xf numFmtId="0" fontId="6" fillId="0" borderId="0" xfId="76" applyFont="1"/>
    <xf numFmtId="0" fontId="6" fillId="0" borderId="0" xfId="76" applyFont="1" applyFill="1"/>
    <xf numFmtId="164" fontId="6" fillId="0" borderId="0" xfId="76" applyNumberFormat="1" applyFont="1" applyFill="1" applyBorder="1" applyAlignment="1">
      <alignment horizontal="right" wrapText="1"/>
    </xf>
    <xf numFmtId="164" fontId="6" fillId="0" borderId="0" xfId="76" applyNumberFormat="1" applyFont="1" applyFill="1"/>
    <xf numFmtId="164" fontId="6" fillId="0" borderId="0" xfId="76" applyNumberFormat="1" applyFont="1" applyFill="1" applyBorder="1" applyAlignment="1"/>
    <xf numFmtId="164" fontId="6" fillId="0" borderId="0" xfId="76" applyNumberFormat="1" applyFont="1" applyFill="1" applyBorder="1"/>
    <xf numFmtId="0" fontId="5" fillId="0" borderId="0" xfId="76" applyFont="1" applyFill="1" applyBorder="1" applyAlignment="1">
      <alignment horizontal="right"/>
    </xf>
    <xf numFmtId="0" fontId="5" fillId="0" borderId="0" xfId="76" applyFont="1" applyFill="1" applyBorder="1" applyAlignment="1">
      <alignment horizontal="right" wrapText="1"/>
    </xf>
    <xf numFmtId="0" fontId="38" fillId="0" borderId="0" xfId="0" applyFont="1" applyAlignment="1">
      <alignment horizontal="left"/>
    </xf>
    <xf numFmtId="0" fontId="40" fillId="0" borderId="0" xfId="74" applyFont="1" applyFill="1" applyAlignment="1"/>
    <xf numFmtId="0" fontId="41" fillId="0" borderId="0" xfId="0" applyFont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3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" xfId="46" applyFont="1" applyFill="1" applyBorder="1" applyAlignment="1">
      <alignment horizontal="center"/>
    </xf>
    <xf numFmtId="0" fontId="5" fillId="0" borderId="1" xfId="46" applyFont="1" applyFill="1" applyBorder="1" applyAlignment="1">
      <alignment horizontal="center"/>
    </xf>
    <xf numFmtId="0" fontId="5" fillId="0" borderId="3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vertical="center" wrapText="1"/>
    </xf>
    <xf numFmtId="0" fontId="5" fillId="0" borderId="2" xfId="46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1" xfId="65" applyFont="1" applyBorder="1" applyAlignment="1" applyProtection="1">
      <alignment horizontal="center"/>
      <protection locked="0"/>
    </xf>
    <xf numFmtId="0" fontId="5" fillId="0" borderId="0" xfId="65" applyFont="1" applyAlignment="1" applyProtection="1">
      <alignment horizontal="center"/>
      <protection locked="0"/>
    </xf>
    <xf numFmtId="0" fontId="5" fillId="0" borderId="0" xfId="66" applyFont="1" applyAlignment="1">
      <alignment horizontal="right"/>
    </xf>
    <xf numFmtId="0" fontId="5" fillId="0" borderId="1" xfId="66" applyFont="1" applyBorder="1" applyAlignment="1">
      <alignment horizontal="right" wrapText="1"/>
    </xf>
    <xf numFmtId="0" fontId="5" fillId="0" borderId="0" xfId="66" applyFont="1" applyBorder="1" applyAlignment="1">
      <alignment horizontal="right"/>
    </xf>
    <xf numFmtId="0" fontId="5" fillId="0" borderId="2" xfId="66" applyFont="1" applyBorder="1" applyAlignment="1">
      <alignment horizontal="right"/>
    </xf>
    <xf numFmtId="0" fontId="5" fillId="0" borderId="0" xfId="66" applyFont="1" applyFill="1" applyBorder="1" applyAlignment="1">
      <alignment horizontal="left" wrapText="1"/>
    </xf>
    <xf numFmtId="0" fontId="5" fillId="0" borderId="3" xfId="66" applyFont="1" applyBorder="1" applyAlignment="1">
      <alignment horizontal="left" vertical="center"/>
    </xf>
    <xf numFmtId="0" fontId="5" fillId="0" borderId="2" xfId="66" applyFont="1" applyBorder="1" applyAlignment="1">
      <alignment horizontal="left" vertical="center"/>
    </xf>
    <xf numFmtId="0" fontId="5" fillId="0" borderId="1" xfId="66" applyFont="1" applyBorder="1" applyAlignment="1">
      <alignment horizontal="center"/>
    </xf>
    <xf numFmtId="0" fontId="5" fillId="0" borderId="3" xfId="66" applyFont="1" applyBorder="1" applyAlignment="1">
      <alignment horizontal="center"/>
    </xf>
    <xf numFmtId="0" fontId="5" fillId="0" borderId="3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2" xfId="65" applyFont="1" applyBorder="1" applyAlignment="1" applyProtection="1">
      <alignment horizontal="center"/>
      <protection locked="0"/>
    </xf>
    <xf numFmtId="0" fontId="5" fillId="0" borderId="3" xfId="65" applyFont="1" applyBorder="1" applyAlignment="1" applyProtection="1">
      <alignment horizontal="right" wrapText="1"/>
      <protection locked="0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12" xfId="46" applyFont="1" applyBorder="1" applyAlignment="1">
      <alignment horizontal="left"/>
    </xf>
    <xf numFmtId="0" fontId="4" fillId="0" borderId="0" xfId="46" applyFont="1" applyBorder="1" applyAlignment="1">
      <alignment horizontal="center"/>
    </xf>
    <xf numFmtId="0" fontId="5" fillId="0" borderId="18" xfId="46" applyFont="1" applyBorder="1" applyAlignment="1">
      <alignment horizontal="center"/>
    </xf>
    <xf numFmtId="0" fontId="5" fillId="0" borderId="1" xfId="75" applyFont="1" applyBorder="1" applyAlignment="1">
      <alignment horizontal="center"/>
    </xf>
    <xf numFmtId="0" fontId="5" fillId="0" borderId="1" xfId="75" applyNumberFormat="1" applyFont="1" applyBorder="1" applyAlignment="1">
      <alignment horizontal="center"/>
    </xf>
    <xf numFmtId="0" fontId="5" fillId="0" borderId="2" xfId="75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0" fontId="5" fillId="0" borderId="12" xfId="75" applyFont="1" applyBorder="1" applyAlignment="1">
      <alignment horizontal="center"/>
    </xf>
    <xf numFmtId="0" fontId="5" fillId="0" borderId="18" xfId="75" applyFont="1" applyBorder="1" applyAlignment="1">
      <alignment horizontal="center"/>
    </xf>
    <xf numFmtId="1" fontId="5" fillId="0" borderId="12" xfId="76" applyNumberFormat="1" applyFont="1" applyBorder="1" applyAlignment="1">
      <alignment horizontal="center"/>
    </xf>
    <xf numFmtId="1" fontId="5" fillId="0" borderId="0" xfId="76" applyNumberFormat="1" applyFont="1" applyBorder="1" applyAlignment="1">
      <alignment horizontal="center"/>
    </xf>
    <xf numFmtId="0" fontId="5" fillId="0" borderId="1" xfId="46" applyFont="1" applyBorder="1" applyAlignment="1">
      <alignment horizontal="center"/>
    </xf>
    <xf numFmtId="0" fontId="5" fillId="0" borderId="1" xfId="76" applyFont="1" applyBorder="1" applyAlignment="1">
      <alignment horizontal="center"/>
    </xf>
    <xf numFmtId="0" fontId="5" fillId="0" borderId="3" xfId="76" applyFont="1" applyFill="1" applyBorder="1" applyAlignment="1">
      <alignment horizontal="center"/>
    </xf>
    <xf numFmtId="0" fontId="5" fillId="0" borderId="2" xfId="76" applyFont="1" applyFill="1" applyBorder="1" applyAlignment="1">
      <alignment horizontal="center"/>
    </xf>
    <xf numFmtId="0" fontId="5" fillId="0" borderId="1" xfId="76" applyFont="1" applyFill="1" applyBorder="1" applyAlignment="1">
      <alignment horizontal="center"/>
    </xf>
  </cellXfs>
  <cellStyles count="78">
    <cellStyle name="??ombard" xfId="2"/>
    <cellStyle name="??ombard 1" xfId="3"/>
    <cellStyle name="??ombard 2" xfId="4"/>
    <cellStyle name="??ombard 3" xfId="68"/>
    <cellStyle name="??ombard_AICAN" xfId="5"/>
    <cellStyle name="??Valuta (0)_11 annuario spedalizzazio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tegoria tabella pivot" xfId="69"/>
    <cellStyle name="Check Cell" xfId="33"/>
    <cellStyle name="Euro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Linked Cell" xfId="41"/>
    <cellStyle name="Migliaia (0)_11 annuario spedalizzazione" xfId="42"/>
    <cellStyle name="Migliaia [0] 2" xfId="43"/>
    <cellStyle name="Neutral" xfId="44"/>
    <cellStyle name="Normal_appendice 2010" xfId="45"/>
    <cellStyle name="Normale" xfId="0" builtinId="0"/>
    <cellStyle name="Normale 2" xfId="46"/>
    <cellStyle name="Normale 2 2" xfId="70"/>
    <cellStyle name="Normale 2_tavola 2.10 da sostituire 21 marzo 2012" xfId="67"/>
    <cellStyle name="Normale 3" xfId="47"/>
    <cellStyle name="Normale_adozioni 1999" xfId="66"/>
    <cellStyle name="Normale_adozioni 1999 2" xfId="75"/>
    <cellStyle name="Normale_Archivio dei bambini adottabili  " xfId="65"/>
    <cellStyle name="Normale_definitivo" xfId="74"/>
    <cellStyle name="Normale_primario coppie" xfId="1"/>
    <cellStyle name="Normale_primario coppie 2" xfId="76"/>
    <cellStyle name="Normale_Tavole coppie adottanti_2009" xfId="77"/>
    <cellStyle name="Note" xfId="48"/>
    <cellStyle name="ombardia" xfId="49"/>
    <cellStyle name="Stile 1" xfId="50"/>
    <cellStyle name="Stile 2" xfId="51"/>
    <cellStyle name="Stile 3" xfId="52"/>
    <cellStyle name="Stile 4" xfId="53"/>
    <cellStyle name="Stile 5" xfId="54"/>
    <cellStyle name="Stile 6" xfId="55"/>
    <cellStyle name="Stile 7" xfId="56"/>
    <cellStyle name="Stile 8" xfId="71"/>
    <cellStyle name="Stile 9" xfId="72"/>
    <cellStyle name="Style 1" xfId="57"/>
    <cellStyle name="Style 2" xfId="58"/>
    <cellStyle name="Style 3" xfId="59"/>
    <cellStyle name="Style 4" xfId="60"/>
    <cellStyle name="Title" xfId="61"/>
    <cellStyle name="Total" xfId="62"/>
    <cellStyle name="Valore tabella pivot" xfId="73"/>
    <cellStyle name="Valuta (0)_11 annuario spedalizzazione" xfId="63"/>
    <cellStyle name="Warning Text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AD-4C12-B364-06F8E95993FF}"/>
              </c:ext>
            </c:extLst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AD-4C12-B364-06F8E95993FF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AD-4C12-B364-06F8E95993F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AD-4C12-B364-06F8E95993F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AD-4C12-B364-06F8E95993F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AD-4C12-B364-06F8E95993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'!$K$17,'tavola 1.2 '!$K$19,'tavola 1.2 '!$K$20)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AD-4C12-B364-06F8E9599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7908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161925</xdr:colOff>
      <xdr:row>11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5:I21"/>
  <sheetViews>
    <sheetView showGridLines="0" tabSelected="1" zoomScaleNormal="100" workbookViewId="0">
      <selection activeCell="E34" sqref="E34"/>
    </sheetView>
  </sheetViews>
  <sheetFormatPr defaultColWidth="8.85546875" defaultRowHeight="12.75" x14ac:dyDescent="0.2"/>
  <cols>
    <col min="1" max="1" width="7.28515625" style="86" customWidth="1"/>
    <col min="2" max="4" width="9.140625" style="86"/>
    <col min="5" max="5" width="17.42578125" style="86" customWidth="1"/>
    <col min="6" max="8" width="9.140625" style="86"/>
    <col min="9" max="9" width="10.42578125" style="86" customWidth="1"/>
    <col min="10" max="256" width="9.140625" style="86"/>
    <col min="257" max="257" width="7.28515625" style="86" customWidth="1"/>
    <col min="258" max="260" width="9.140625" style="86"/>
    <col min="261" max="261" width="17.42578125" style="86" customWidth="1"/>
    <col min="262" max="264" width="9.140625" style="86"/>
    <col min="265" max="265" width="10.42578125" style="86" customWidth="1"/>
    <col min="266" max="512" width="9.140625" style="86"/>
    <col min="513" max="513" width="7.28515625" style="86" customWidth="1"/>
    <col min="514" max="516" width="9.140625" style="86"/>
    <col min="517" max="517" width="17.42578125" style="86" customWidth="1"/>
    <col min="518" max="520" width="9.140625" style="86"/>
    <col min="521" max="521" width="10.42578125" style="86" customWidth="1"/>
    <col min="522" max="768" width="9.140625" style="86"/>
    <col min="769" max="769" width="7.28515625" style="86" customWidth="1"/>
    <col min="770" max="772" width="9.140625" style="86"/>
    <col min="773" max="773" width="17.42578125" style="86" customWidth="1"/>
    <col min="774" max="776" width="9.140625" style="86"/>
    <col min="777" max="777" width="10.42578125" style="86" customWidth="1"/>
    <col min="778" max="1024" width="9.140625" style="86"/>
    <col min="1025" max="1025" width="7.28515625" style="86" customWidth="1"/>
    <col min="1026" max="1028" width="9.140625" style="86"/>
    <col min="1029" max="1029" width="17.42578125" style="86" customWidth="1"/>
    <col min="1030" max="1032" width="9.140625" style="86"/>
    <col min="1033" max="1033" width="10.42578125" style="86" customWidth="1"/>
    <col min="1034" max="1280" width="9.140625" style="86"/>
    <col min="1281" max="1281" width="7.28515625" style="86" customWidth="1"/>
    <col min="1282" max="1284" width="9.140625" style="86"/>
    <col min="1285" max="1285" width="17.42578125" style="86" customWidth="1"/>
    <col min="1286" max="1288" width="9.140625" style="86"/>
    <col min="1289" max="1289" width="10.42578125" style="86" customWidth="1"/>
    <col min="1290" max="1536" width="9.140625" style="86"/>
    <col min="1537" max="1537" width="7.28515625" style="86" customWidth="1"/>
    <col min="1538" max="1540" width="9.140625" style="86"/>
    <col min="1541" max="1541" width="17.42578125" style="86" customWidth="1"/>
    <col min="1542" max="1544" width="9.140625" style="86"/>
    <col min="1545" max="1545" width="10.42578125" style="86" customWidth="1"/>
    <col min="1546" max="1792" width="9.140625" style="86"/>
    <col min="1793" max="1793" width="7.28515625" style="86" customWidth="1"/>
    <col min="1794" max="1796" width="9.140625" style="86"/>
    <col min="1797" max="1797" width="17.42578125" style="86" customWidth="1"/>
    <col min="1798" max="1800" width="9.140625" style="86"/>
    <col min="1801" max="1801" width="10.42578125" style="86" customWidth="1"/>
    <col min="1802" max="2048" width="9.140625" style="86"/>
    <col min="2049" max="2049" width="7.28515625" style="86" customWidth="1"/>
    <col min="2050" max="2052" width="9.140625" style="86"/>
    <col min="2053" max="2053" width="17.42578125" style="86" customWidth="1"/>
    <col min="2054" max="2056" width="9.140625" style="86"/>
    <col min="2057" max="2057" width="10.42578125" style="86" customWidth="1"/>
    <col min="2058" max="2304" width="9.140625" style="86"/>
    <col min="2305" max="2305" width="7.28515625" style="86" customWidth="1"/>
    <col min="2306" max="2308" width="9.140625" style="86"/>
    <col min="2309" max="2309" width="17.42578125" style="86" customWidth="1"/>
    <col min="2310" max="2312" width="9.140625" style="86"/>
    <col min="2313" max="2313" width="10.42578125" style="86" customWidth="1"/>
    <col min="2314" max="2560" width="9.140625" style="86"/>
    <col min="2561" max="2561" width="7.28515625" style="86" customWidth="1"/>
    <col min="2562" max="2564" width="9.140625" style="86"/>
    <col min="2565" max="2565" width="17.42578125" style="86" customWidth="1"/>
    <col min="2566" max="2568" width="9.140625" style="86"/>
    <col min="2569" max="2569" width="10.42578125" style="86" customWidth="1"/>
    <col min="2570" max="2816" width="9.140625" style="86"/>
    <col min="2817" max="2817" width="7.28515625" style="86" customWidth="1"/>
    <col min="2818" max="2820" width="9.140625" style="86"/>
    <col min="2821" max="2821" width="17.42578125" style="86" customWidth="1"/>
    <col min="2822" max="2824" width="9.140625" style="86"/>
    <col min="2825" max="2825" width="10.42578125" style="86" customWidth="1"/>
    <col min="2826" max="3072" width="9.140625" style="86"/>
    <col min="3073" max="3073" width="7.28515625" style="86" customWidth="1"/>
    <col min="3074" max="3076" width="9.140625" style="86"/>
    <col min="3077" max="3077" width="17.42578125" style="86" customWidth="1"/>
    <col min="3078" max="3080" width="9.140625" style="86"/>
    <col min="3081" max="3081" width="10.42578125" style="86" customWidth="1"/>
    <col min="3082" max="3328" width="9.140625" style="86"/>
    <col min="3329" max="3329" width="7.28515625" style="86" customWidth="1"/>
    <col min="3330" max="3332" width="9.140625" style="86"/>
    <col min="3333" max="3333" width="17.42578125" style="86" customWidth="1"/>
    <col min="3334" max="3336" width="9.140625" style="86"/>
    <col min="3337" max="3337" width="10.42578125" style="86" customWidth="1"/>
    <col min="3338" max="3584" width="9.140625" style="86"/>
    <col min="3585" max="3585" width="7.28515625" style="86" customWidth="1"/>
    <col min="3586" max="3588" width="9.140625" style="86"/>
    <col min="3589" max="3589" width="17.42578125" style="86" customWidth="1"/>
    <col min="3590" max="3592" width="9.140625" style="86"/>
    <col min="3593" max="3593" width="10.42578125" style="86" customWidth="1"/>
    <col min="3594" max="3840" width="9.140625" style="86"/>
    <col min="3841" max="3841" width="7.28515625" style="86" customWidth="1"/>
    <col min="3842" max="3844" width="9.140625" style="86"/>
    <col min="3845" max="3845" width="17.42578125" style="86" customWidth="1"/>
    <col min="3846" max="3848" width="9.140625" style="86"/>
    <col min="3849" max="3849" width="10.42578125" style="86" customWidth="1"/>
    <col min="3850" max="4096" width="9.140625" style="86"/>
    <col min="4097" max="4097" width="7.28515625" style="86" customWidth="1"/>
    <col min="4098" max="4100" width="9.140625" style="86"/>
    <col min="4101" max="4101" width="17.42578125" style="86" customWidth="1"/>
    <col min="4102" max="4104" width="9.140625" style="86"/>
    <col min="4105" max="4105" width="10.42578125" style="86" customWidth="1"/>
    <col min="4106" max="4352" width="9.140625" style="86"/>
    <col min="4353" max="4353" width="7.28515625" style="86" customWidth="1"/>
    <col min="4354" max="4356" width="9.140625" style="86"/>
    <col min="4357" max="4357" width="17.42578125" style="86" customWidth="1"/>
    <col min="4358" max="4360" width="9.140625" style="86"/>
    <col min="4361" max="4361" width="10.42578125" style="86" customWidth="1"/>
    <col min="4362" max="4608" width="9.140625" style="86"/>
    <col min="4609" max="4609" width="7.28515625" style="86" customWidth="1"/>
    <col min="4610" max="4612" width="9.140625" style="86"/>
    <col min="4613" max="4613" width="17.42578125" style="86" customWidth="1"/>
    <col min="4614" max="4616" width="9.140625" style="86"/>
    <col min="4617" max="4617" width="10.42578125" style="86" customWidth="1"/>
    <col min="4618" max="4864" width="9.140625" style="86"/>
    <col min="4865" max="4865" width="7.28515625" style="86" customWidth="1"/>
    <col min="4866" max="4868" width="9.140625" style="86"/>
    <col min="4869" max="4869" width="17.42578125" style="86" customWidth="1"/>
    <col min="4870" max="4872" width="9.140625" style="86"/>
    <col min="4873" max="4873" width="10.42578125" style="86" customWidth="1"/>
    <col min="4874" max="5120" width="9.140625" style="86"/>
    <col min="5121" max="5121" width="7.28515625" style="86" customWidth="1"/>
    <col min="5122" max="5124" width="9.140625" style="86"/>
    <col min="5125" max="5125" width="17.42578125" style="86" customWidth="1"/>
    <col min="5126" max="5128" width="9.140625" style="86"/>
    <col min="5129" max="5129" width="10.42578125" style="86" customWidth="1"/>
    <col min="5130" max="5376" width="9.140625" style="86"/>
    <col min="5377" max="5377" width="7.28515625" style="86" customWidth="1"/>
    <col min="5378" max="5380" width="9.140625" style="86"/>
    <col min="5381" max="5381" width="17.42578125" style="86" customWidth="1"/>
    <col min="5382" max="5384" width="9.140625" style="86"/>
    <col min="5385" max="5385" width="10.42578125" style="86" customWidth="1"/>
    <col min="5386" max="5632" width="9.140625" style="86"/>
    <col min="5633" max="5633" width="7.28515625" style="86" customWidth="1"/>
    <col min="5634" max="5636" width="9.140625" style="86"/>
    <col min="5637" max="5637" width="17.42578125" style="86" customWidth="1"/>
    <col min="5638" max="5640" width="9.140625" style="86"/>
    <col min="5641" max="5641" width="10.42578125" style="86" customWidth="1"/>
    <col min="5642" max="5888" width="9.140625" style="86"/>
    <col min="5889" max="5889" width="7.28515625" style="86" customWidth="1"/>
    <col min="5890" max="5892" width="9.140625" style="86"/>
    <col min="5893" max="5893" width="17.42578125" style="86" customWidth="1"/>
    <col min="5894" max="5896" width="9.140625" style="86"/>
    <col min="5897" max="5897" width="10.42578125" style="86" customWidth="1"/>
    <col min="5898" max="6144" width="9.140625" style="86"/>
    <col min="6145" max="6145" width="7.28515625" style="86" customWidth="1"/>
    <col min="6146" max="6148" width="9.140625" style="86"/>
    <col min="6149" max="6149" width="17.42578125" style="86" customWidth="1"/>
    <col min="6150" max="6152" width="9.140625" style="86"/>
    <col min="6153" max="6153" width="10.42578125" style="86" customWidth="1"/>
    <col min="6154" max="6400" width="9.140625" style="86"/>
    <col min="6401" max="6401" width="7.28515625" style="86" customWidth="1"/>
    <col min="6402" max="6404" width="9.140625" style="86"/>
    <col min="6405" max="6405" width="17.42578125" style="86" customWidth="1"/>
    <col min="6406" max="6408" width="9.140625" style="86"/>
    <col min="6409" max="6409" width="10.42578125" style="86" customWidth="1"/>
    <col min="6410" max="6656" width="9.140625" style="86"/>
    <col min="6657" max="6657" width="7.28515625" style="86" customWidth="1"/>
    <col min="6658" max="6660" width="9.140625" style="86"/>
    <col min="6661" max="6661" width="17.42578125" style="86" customWidth="1"/>
    <col min="6662" max="6664" width="9.140625" style="86"/>
    <col min="6665" max="6665" width="10.42578125" style="86" customWidth="1"/>
    <col min="6666" max="6912" width="9.140625" style="86"/>
    <col min="6913" max="6913" width="7.28515625" style="86" customWidth="1"/>
    <col min="6914" max="6916" width="9.140625" style="86"/>
    <col min="6917" max="6917" width="17.42578125" style="86" customWidth="1"/>
    <col min="6918" max="6920" width="9.140625" style="86"/>
    <col min="6921" max="6921" width="10.42578125" style="86" customWidth="1"/>
    <col min="6922" max="7168" width="9.140625" style="86"/>
    <col min="7169" max="7169" width="7.28515625" style="86" customWidth="1"/>
    <col min="7170" max="7172" width="9.140625" style="86"/>
    <col min="7173" max="7173" width="17.42578125" style="86" customWidth="1"/>
    <col min="7174" max="7176" width="9.140625" style="86"/>
    <col min="7177" max="7177" width="10.42578125" style="86" customWidth="1"/>
    <col min="7178" max="7424" width="9.140625" style="86"/>
    <col min="7425" max="7425" width="7.28515625" style="86" customWidth="1"/>
    <col min="7426" max="7428" width="9.140625" style="86"/>
    <col min="7429" max="7429" width="17.42578125" style="86" customWidth="1"/>
    <col min="7430" max="7432" width="9.140625" style="86"/>
    <col min="7433" max="7433" width="10.42578125" style="86" customWidth="1"/>
    <col min="7434" max="7680" width="9.140625" style="86"/>
    <col min="7681" max="7681" width="7.28515625" style="86" customWidth="1"/>
    <col min="7682" max="7684" width="9.140625" style="86"/>
    <col min="7685" max="7685" width="17.42578125" style="86" customWidth="1"/>
    <col min="7686" max="7688" width="9.140625" style="86"/>
    <col min="7689" max="7689" width="10.42578125" style="86" customWidth="1"/>
    <col min="7690" max="7936" width="9.140625" style="86"/>
    <col min="7937" max="7937" width="7.28515625" style="86" customWidth="1"/>
    <col min="7938" max="7940" width="9.140625" style="86"/>
    <col min="7941" max="7941" width="17.42578125" style="86" customWidth="1"/>
    <col min="7942" max="7944" width="9.140625" style="86"/>
    <col min="7945" max="7945" width="10.42578125" style="86" customWidth="1"/>
    <col min="7946" max="8192" width="9.140625" style="86"/>
    <col min="8193" max="8193" width="7.28515625" style="86" customWidth="1"/>
    <col min="8194" max="8196" width="9.140625" style="86"/>
    <col min="8197" max="8197" width="17.42578125" style="86" customWidth="1"/>
    <col min="8198" max="8200" width="9.140625" style="86"/>
    <col min="8201" max="8201" width="10.42578125" style="86" customWidth="1"/>
    <col min="8202" max="8448" width="9.140625" style="86"/>
    <col min="8449" max="8449" width="7.28515625" style="86" customWidth="1"/>
    <col min="8450" max="8452" width="9.140625" style="86"/>
    <col min="8453" max="8453" width="17.42578125" style="86" customWidth="1"/>
    <col min="8454" max="8456" width="9.140625" style="86"/>
    <col min="8457" max="8457" width="10.42578125" style="86" customWidth="1"/>
    <col min="8458" max="8704" width="9.140625" style="86"/>
    <col min="8705" max="8705" width="7.28515625" style="86" customWidth="1"/>
    <col min="8706" max="8708" width="9.140625" style="86"/>
    <col min="8709" max="8709" width="17.42578125" style="86" customWidth="1"/>
    <col min="8710" max="8712" width="9.140625" style="86"/>
    <col min="8713" max="8713" width="10.42578125" style="86" customWidth="1"/>
    <col min="8714" max="8960" width="9.140625" style="86"/>
    <col min="8961" max="8961" width="7.28515625" style="86" customWidth="1"/>
    <col min="8962" max="8964" width="9.140625" style="86"/>
    <col min="8965" max="8965" width="17.42578125" style="86" customWidth="1"/>
    <col min="8966" max="8968" width="9.140625" style="86"/>
    <col min="8969" max="8969" width="10.42578125" style="86" customWidth="1"/>
    <col min="8970" max="9216" width="9.140625" style="86"/>
    <col min="9217" max="9217" width="7.28515625" style="86" customWidth="1"/>
    <col min="9218" max="9220" width="9.140625" style="86"/>
    <col min="9221" max="9221" width="17.42578125" style="86" customWidth="1"/>
    <col min="9222" max="9224" width="9.140625" style="86"/>
    <col min="9225" max="9225" width="10.42578125" style="86" customWidth="1"/>
    <col min="9226" max="9472" width="9.140625" style="86"/>
    <col min="9473" max="9473" width="7.28515625" style="86" customWidth="1"/>
    <col min="9474" max="9476" width="9.140625" style="86"/>
    <col min="9477" max="9477" width="17.42578125" style="86" customWidth="1"/>
    <col min="9478" max="9480" width="9.140625" style="86"/>
    <col min="9481" max="9481" width="10.42578125" style="86" customWidth="1"/>
    <col min="9482" max="9728" width="9.140625" style="86"/>
    <col min="9729" max="9729" width="7.28515625" style="86" customWidth="1"/>
    <col min="9730" max="9732" width="9.140625" style="86"/>
    <col min="9733" max="9733" width="17.42578125" style="86" customWidth="1"/>
    <col min="9734" max="9736" width="9.140625" style="86"/>
    <col min="9737" max="9737" width="10.42578125" style="86" customWidth="1"/>
    <col min="9738" max="9984" width="9.140625" style="86"/>
    <col min="9985" max="9985" width="7.28515625" style="86" customWidth="1"/>
    <col min="9986" max="9988" width="9.140625" style="86"/>
    <col min="9989" max="9989" width="17.42578125" style="86" customWidth="1"/>
    <col min="9990" max="9992" width="9.140625" style="86"/>
    <col min="9993" max="9993" width="10.42578125" style="86" customWidth="1"/>
    <col min="9994" max="10240" width="9.140625" style="86"/>
    <col min="10241" max="10241" width="7.28515625" style="86" customWidth="1"/>
    <col min="10242" max="10244" width="9.140625" style="86"/>
    <col min="10245" max="10245" width="17.42578125" style="86" customWidth="1"/>
    <col min="10246" max="10248" width="9.140625" style="86"/>
    <col min="10249" max="10249" width="10.42578125" style="86" customWidth="1"/>
    <col min="10250" max="10496" width="9.140625" style="86"/>
    <col min="10497" max="10497" width="7.28515625" style="86" customWidth="1"/>
    <col min="10498" max="10500" width="9.140625" style="86"/>
    <col min="10501" max="10501" width="17.42578125" style="86" customWidth="1"/>
    <col min="10502" max="10504" width="9.140625" style="86"/>
    <col min="10505" max="10505" width="10.42578125" style="86" customWidth="1"/>
    <col min="10506" max="10752" width="9.140625" style="86"/>
    <col min="10753" max="10753" width="7.28515625" style="86" customWidth="1"/>
    <col min="10754" max="10756" width="9.140625" style="86"/>
    <col min="10757" max="10757" width="17.42578125" style="86" customWidth="1"/>
    <col min="10758" max="10760" width="9.140625" style="86"/>
    <col min="10761" max="10761" width="10.42578125" style="86" customWidth="1"/>
    <col min="10762" max="11008" width="9.140625" style="86"/>
    <col min="11009" max="11009" width="7.28515625" style="86" customWidth="1"/>
    <col min="11010" max="11012" width="9.140625" style="86"/>
    <col min="11013" max="11013" width="17.42578125" style="86" customWidth="1"/>
    <col min="11014" max="11016" width="9.140625" style="86"/>
    <col min="11017" max="11017" width="10.42578125" style="86" customWidth="1"/>
    <col min="11018" max="11264" width="9.140625" style="86"/>
    <col min="11265" max="11265" width="7.28515625" style="86" customWidth="1"/>
    <col min="11266" max="11268" width="9.140625" style="86"/>
    <col min="11269" max="11269" width="17.42578125" style="86" customWidth="1"/>
    <col min="11270" max="11272" width="9.140625" style="86"/>
    <col min="11273" max="11273" width="10.42578125" style="86" customWidth="1"/>
    <col min="11274" max="11520" width="9.140625" style="86"/>
    <col min="11521" max="11521" width="7.28515625" style="86" customWidth="1"/>
    <col min="11522" max="11524" width="9.140625" style="86"/>
    <col min="11525" max="11525" width="17.42578125" style="86" customWidth="1"/>
    <col min="11526" max="11528" width="9.140625" style="86"/>
    <col min="11529" max="11529" width="10.42578125" style="86" customWidth="1"/>
    <col min="11530" max="11776" width="9.140625" style="86"/>
    <col min="11777" max="11777" width="7.28515625" style="86" customWidth="1"/>
    <col min="11778" max="11780" width="9.140625" style="86"/>
    <col min="11781" max="11781" width="17.42578125" style="86" customWidth="1"/>
    <col min="11782" max="11784" width="9.140625" style="86"/>
    <col min="11785" max="11785" width="10.42578125" style="86" customWidth="1"/>
    <col min="11786" max="12032" width="9.140625" style="86"/>
    <col min="12033" max="12033" width="7.28515625" style="86" customWidth="1"/>
    <col min="12034" max="12036" width="9.140625" style="86"/>
    <col min="12037" max="12037" width="17.42578125" style="86" customWidth="1"/>
    <col min="12038" max="12040" width="9.140625" style="86"/>
    <col min="12041" max="12041" width="10.42578125" style="86" customWidth="1"/>
    <col min="12042" max="12288" width="9.140625" style="86"/>
    <col min="12289" max="12289" width="7.28515625" style="86" customWidth="1"/>
    <col min="12290" max="12292" width="9.140625" style="86"/>
    <col min="12293" max="12293" width="17.42578125" style="86" customWidth="1"/>
    <col min="12294" max="12296" width="9.140625" style="86"/>
    <col min="12297" max="12297" width="10.42578125" style="86" customWidth="1"/>
    <col min="12298" max="12544" width="9.140625" style="86"/>
    <col min="12545" max="12545" width="7.28515625" style="86" customWidth="1"/>
    <col min="12546" max="12548" width="9.140625" style="86"/>
    <col min="12549" max="12549" width="17.42578125" style="86" customWidth="1"/>
    <col min="12550" max="12552" width="9.140625" style="86"/>
    <col min="12553" max="12553" width="10.42578125" style="86" customWidth="1"/>
    <col min="12554" max="12800" width="9.140625" style="86"/>
    <col min="12801" max="12801" width="7.28515625" style="86" customWidth="1"/>
    <col min="12802" max="12804" width="9.140625" style="86"/>
    <col min="12805" max="12805" width="17.42578125" style="86" customWidth="1"/>
    <col min="12806" max="12808" width="9.140625" style="86"/>
    <col min="12809" max="12809" width="10.42578125" style="86" customWidth="1"/>
    <col min="12810" max="13056" width="9.140625" style="86"/>
    <col min="13057" max="13057" width="7.28515625" style="86" customWidth="1"/>
    <col min="13058" max="13060" width="9.140625" style="86"/>
    <col min="13061" max="13061" width="17.42578125" style="86" customWidth="1"/>
    <col min="13062" max="13064" width="9.140625" style="86"/>
    <col min="13065" max="13065" width="10.42578125" style="86" customWidth="1"/>
    <col min="13066" max="13312" width="9.140625" style="86"/>
    <col min="13313" max="13313" width="7.28515625" style="86" customWidth="1"/>
    <col min="13314" max="13316" width="9.140625" style="86"/>
    <col min="13317" max="13317" width="17.42578125" style="86" customWidth="1"/>
    <col min="13318" max="13320" width="9.140625" style="86"/>
    <col min="13321" max="13321" width="10.42578125" style="86" customWidth="1"/>
    <col min="13322" max="13568" width="9.140625" style="86"/>
    <col min="13569" max="13569" width="7.28515625" style="86" customWidth="1"/>
    <col min="13570" max="13572" width="9.140625" style="86"/>
    <col min="13573" max="13573" width="17.42578125" style="86" customWidth="1"/>
    <col min="13574" max="13576" width="9.140625" style="86"/>
    <col min="13577" max="13577" width="10.42578125" style="86" customWidth="1"/>
    <col min="13578" max="13824" width="9.140625" style="86"/>
    <col min="13825" max="13825" width="7.28515625" style="86" customWidth="1"/>
    <col min="13826" max="13828" width="9.140625" style="86"/>
    <col min="13829" max="13829" width="17.42578125" style="86" customWidth="1"/>
    <col min="13830" max="13832" width="9.140625" style="86"/>
    <col min="13833" max="13833" width="10.42578125" style="86" customWidth="1"/>
    <col min="13834" max="14080" width="9.140625" style="86"/>
    <col min="14081" max="14081" width="7.28515625" style="86" customWidth="1"/>
    <col min="14082" max="14084" width="9.140625" style="86"/>
    <col min="14085" max="14085" width="17.42578125" style="86" customWidth="1"/>
    <col min="14086" max="14088" width="9.140625" style="86"/>
    <col min="14089" max="14089" width="10.42578125" style="86" customWidth="1"/>
    <col min="14090" max="14336" width="9.140625" style="86"/>
    <col min="14337" max="14337" width="7.28515625" style="86" customWidth="1"/>
    <col min="14338" max="14340" width="9.140625" style="86"/>
    <col min="14341" max="14341" width="17.42578125" style="86" customWidth="1"/>
    <col min="14342" max="14344" width="9.140625" style="86"/>
    <col min="14345" max="14345" width="10.42578125" style="86" customWidth="1"/>
    <col min="14346" max="14592" width="9.140625" style="86"/>
    <col min="14593" max="14593" width="7.28515625" style="86" customWidth="1"/>
    <col min="14594" max="14596" width="9.140625" style="86"/>
    <col min="14597" max="14597" width="17.42578125" style="86" customWidth="1"/>
    <col min="14598" max="14600" width="9.140625" style="86"/>
    <col min="14601" max="14601" width="10.42578125" style="86" customWidth="1"/>
    <col min="14602" max="14848" width="9.140625" style="86"/>
    <col min="14849" max="14849" width="7.28515625" style="86" customWidth="1"/>
    <col min="14850" max="14852" width="9.140625" style="86"/>
    <col min="14853" max="14853" width="17.42578125" style="86" customWidth="1"/>
    <col min="14854" max="14856" width="9.140625" style="86"/>
    <col min="14857" max="14857" width="10.42578125" style="86" customWidth="1"/>
    <col min="14858" max="15104" width="9.140625" style="86"/>
    <col min="15105" max="15105" width="7.28515625" style="86" customWidth="1"/>
    <col min="15106" max="15108" width="9.140625" style="86"/>
    <col min="15109" max="15109" width="17.42578125" style="86" customWidth="1"/>
    <col min="15110" max="15112" width="9.140625" style="86"/>
    <col min="15113" max="15113" width="10.42578125" style="86" customWidth="1"/>
    <col min="15114" max="15360" width="9.140625" style="86"/>
    <col min="15361" max="15361" width="7.28515625" style="86" customWidth="1"/>
    <col min="15362" max="15364" width="9.140625" style="86"/>
    <col min="15365" max="15365" width="17.42578125" style="86" customWidth="1"/>
    <col min="15366" max="15368" width="9.140625" style="86"/>
    <col min="15369" max="15369" width="10.42578125" style="86" customWidth="1"/>
    <col min="15370" max="15616" width="9.140625" style="86"/>
    <col min="15617" max="15617" width="7.28515625" style="86" customWidth="1"/>
    <col min="15618" max="15620" width="9.140625" style="86"/>
    <col min="15621" max="15621" width="17.42578125" style="86" customWidth="1"/>
    <col min="15622" max="15624" width="9.140625" style="86"/>
    <col min="15625" max="15625" width="10.42578125" style="86" customWidth="1"/>
    <col min="15626" max="15872" width="9.140625" style="86"/>
    <col min="15873" max="15873" width="7.28515625" style="86" customWidth="1"/>
    <col min="15874" max="15876" width="9.140625" style="86"/>
    <col min="15877" max="15877" width="17.42578125" style="86" customWidth="1"/>
    <col min="15878" max="15880" width="9.140625" style="86"/>
    <col min="15881" max="15881" width="10.42578125" style="86" customWidth="1"/>
    <col min="15882" max="16128" width="9.140625" style="86"/>
    <col min="16129" max="16129" width="7.28515625" style="86" customWidth="1"/>
    <col min="16130" max="16132" width="9.140625" style="86"/>
    <col min="16133" max="16133" width="17.42578125" style="86" customWidth="1"/>
    <col min="16134" max="16136" width="9.140625" style="86"/>
    <col min="16137" max="16137" width="10.42578125" style="86" customWidth="1"/>
    <col min="16138" max="16384" width="9.140625" style="86"/>
  </cols>
  <sheetData>
    <row r="5" spans="1:9" ht="15.75" x14ac:dyDescent="0.25">
      <c r="A5" s="175"/>
    </row>
    <row r="6" spans="1:9" ht="15.75" x14ac:dyDescent="0.25">
      <c r="A6" s="175"/>
    </row>
    <row r="7" spans="1:9" ht="15" x14ac:dyDescent="0.2">
      <c r="A7" s="176"/>
    </row>
    <row r="8" spans="1:9" ht="15" x14ac:dyDescent="0.2">
      <c r="A8" s="176"/>
    </row>
    <row r="14" spans="1:9" ht="20.25" x14ac:dyDescent="0.3">
      <c r="A14" s="405" t="s">
        <v>224</v>
      </c>
      <c r="B14" s="405"/>
      <c r="C14" s="405"/>
      <c r="D14" s="405"/>
      <c r="E14" s="405"/>
      <c r="F14" s="405"/>
      <c r="G14" s="405"/>
      <c r="H14" s="405"/>
      <c r="I14" s="405"/>
    </row>
    <row r="15" spans="1:9" ht="18" x14ac:dyDescent="0.25">
      <c r="A15" s="177"/>
    </row>
    <row r="16" spans="1:9" s="177" customFormat="1" ht="18" x14ac:dyDescent="0.25">
      <c r="A16" s="177" t="s">
        <v>135</v>
      </c>
      <c r="H16" s="178"/>
    </row>
    <row r="17" spans="1:9" ht="15.75" x14ac:dyDescent="0.25">
      <c r="E17" s="200"/>
    </row>
    <row r="18" spans="1:9" ht="15.75" x14ac:dyDescent="0.25">
      <c r="A18" s="179"/>
      <c r="C18" s="179"/>
    </row>
    <row r="19" spans="1:9" ht="15.75" x14ac:dyDescent="0.25">
      <c r="A19" s="175" t="s">
        <v>314</v>
      </c>
      <c r="B19" s="181"/>
      <c r="C19" s="181"/>
    </row>
    <row r="20" spans="1:9" ht="15" x14ac:dyDescent="0.2">
      <c r="A20" s="406"/>
      <c r="B20" s="406"/>
      <c r="C20" s="406"/>
      <c r="D20" s="406"/>
      <c r="E20" s="406"/>
      <c r="F20" s="406"/>
      <c r="G20" s="406"/>
      <c r="H20" s="406"/>
      <c r="I20" s="406"/>
    </row>
    <row r="21" spans="1:9" ht="18" x14ac:dyDescent="0.25">
      <c r="B21" s="180"/>
      <c r="D21" s="180" t="s">
        <v>135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I43"/>
  <sheetViews>
    <sheetView topLeftCell="A23" zoomScaleNormal="100" workbookViewId="0">
      <selection activeCell="A44" sqref="A44:XFD65"/>
    </sheetView>
  </sheetViews>
  <sheetFormatPr defaultColWidth="9.140625" defaultRowHeight="12" x14ac:dyDescent="0.2"/>
  <cols>
    <col min="1" max="1" width="22.85546875" style="4" customWidth="1"/>
    <col min="2" max="4" width="12.85546875" style="4" customWidth="1"/>
    <col min="5" max="5" width="0.85546875" style="4" customWidth="1"/>
    <col min="6" max="6" width="9.7109375" style="4" customWidth="1"/>
    <col min="7" max="7" width="10.42578125" style="4" customWidth="1"/>
    <col min="8" max="16384" width="9.140625" style="4"/>
  </cols>
  <sheetData>
    <row r="1" spans="1:9" ht="14.25" customHeight="1" x14ac:dyDescent="0.2">
      <c r="A1" s="3" t="s">
        <v>131</v>
      </c>
    </row>
    <row r="2" spans="1:9" ht="14.25" customHeight="1" x14ac:dyDescent="0.2">
      <c r="A2" s="3" t="s">
        <v>293</v>
      </c>
    </row>
    <row r="3" spans="1:9" x14ac:dyDescent="0.2">
      <c r="A3" s="15"/>
    </row>
    <row r="4" spans="1:9" ht="15" customHeight="1" x14ac:dyDescent="0.2">
      <c r="A4" s="6"/>
      <c r="B4" s="32" t="s">
        <v>32</v>
      </c>
      <c r="C4" s="32"/>
      <c r="D4" s="32"/>
      <c r="E4" s="31"/>
      <c r="F4" s="32" t="s">
        <v>13</v>
      </c>
      <c r="G4" s="32"/>
    </row>
    <row r="5" spans="1:9" ht="26.25" customHeight="1" x14ac:dyDescent="0.2">
      <c r="A5" s="15" t="s">
        <v>33</v>
      </c>
      <c r="B5" s="214" t="s">
        <v>34</v>
      </c>
      <c r="C5" s="214" t="s">
        <v>35</v>
      </c>
      <c r="D5" s="214" t="s">
        <v>36</v>
      </c>
      <c r="E5" s="15"/>
      <c r="F5" s="214" t="s">
        <v>1</v>
      </c>
      <c r="G5" s="214" t="s">
        <v>37</v>
      </c>
    </row>
    <row r="6" spans="1:9" ht="7.5" customHeight="1" x14ac:dyDescent="0.2">
      <c r="A6" s="6"/>
      <c r="B6" s="213"/>
      <c r="C6" s="213"/>
      <c r="D6" s="213"/>
      <c r="E6" s="6"/>
      <c r="F6" s="52"/>
    </row>
    <row r="7" spans="1:9" ht="12.75" customHeight="1" x14ac:dyDescent="0.2">
      <c r="B7" s="412" t="s">
        <v>236</v>
      </c>
      <c r="C7" s="412"/>
      <c r="D7" s="412"/>
      <c r="E7" s="412"/>
      <c r="F7" s="412"/>
      <c r="G7" s="412"/>
    </row>
    <row r="8" spans="1:9" ht="7.5" customHeight="1" x14ac:dyDescent="0.2">
      <c r="A8" s="53"/>
      <c r="B8" s="369"/>
      <c r="C8" s="369"/>
      <c r="D8" s="369"/>
      <c r="E8" s="369"/>
      <c r="F8" s="369"/>
      <c r="G8" s="369"/>
    </row>
    <row r="9" spans="1:9" ht="13.5" x14ac:dyDescent="0.2">
      <c r="A9" s="53" t="s">
        <v>38</v>
      </c>
      <c r="B9" s="43">
        <v>28</v>
      </c>
      <c r="C9" s="43">
        <v>3</v>
      </c>
      <c r="D9" s="43">
        <v>51</v>
      </c>
      <c r="E9" s="23"/>
      <c r="F9" s="23">
        <v>82</v>
      </c>
      <c r="G9" s="24">
        <v>17.748917748917751</v>
      </c>
      <c r="H9" s="21"/>
      <c r="I9" s="21"/>
    </row>
    <row r="10" spans="1:9" x14ac:dyDescent="0.2">
      <c r="A10" s="53" t="s">
        <v>39</v>
      </c>
      <c r="B10" s="43">
        <v>84</v>
      </c>
      <c r="C10" s="43">
        <v>2</v>
      </c>
      <c r="D10" s="43">
        <v>83</v>
      </c>
      <c r="F10" s="23">
        <v>169</v>
      </c>
      <c r="G10" s="24">
        <v>36.580086580086579</v>
      </c>
      <c r="H10" s="21"/>
      <c r="I10" s="21"/>
    </row>
    <row r="11" spans="1:9" x14ac:dyDescent="0.2">
      <c r="A11" s="53" t="s">
        <v>40</v>
      </c>
      <c r="B11" s="43">
        <v>59</v>
      </c>
      <c r="C11" s="43">
        <v>4</v>
      </c>
      <c r="D11" s="43">
        <v>43</v>
      </c>
      <c r="F11" s="23">
        <v>106</v>
      </c>
      <c r="G11" s="24">
        <v>22.943722943722943</v>
      </c>
      <c r="H11" s="21"/>
      <c r="I11" s="21"/>
    </row>
    <row r="12" spans="1:9" x14ac:dyDescent="0.2">
      <c r="A12" s="54" t="s">
        <v>41</v>
      </c>
      <c r="B12" s="43">
        <v>31</v>
      </c>
      <c r="C12" s="43">
        <v>3</v>
      </c>
      <c r="D12" s="43">
        <v>24</v>
      </c>
      <c r="F12" s="23">
        <v>58</v>
      </c>
      <c r="G12" s="24">
        <v>12.554112554112553</v>
      </c>
      <c r="H12" s="21"/>
      <c r="I12" s="21"/>
    </row>
    <row r="13" spans="1:9" x14ac:dyDescent="0.2">
      <c r="A13" s="53" t="s">
        <v>42</v>
      </c>
      <c r="B13" s="43">
        <v>18</v>
      </c>
      <c r="C13" s="4">
        <v>4</v>
      </c>
      <c r="D13" s="43">
        <v>12</v>
      </c>
      <c r="F13" s="23">
        <v>34</v>
      </c>
      <c r="G13" s="24">
        <v>7.3593073593073601</v>
      </c>
      <c r="H13" s="21"/>
      <c r="I13" s="21"/>
    </row>
    <row r="14" spans="1:9" x14ac:dyDescent="0.2">
      <c r="A14" s="53" t="s">
        <v>43</v>
      </c>
      <c r="B14" s="35">
        <v>7</v>
      </c>
      <c r="C14" s="35">
        <v>0</v>
      </c>
      <c r="D14" s="35">
        <v>3</v>
      </c>
      <c r="E14" s="6"/>
      <c r="F14" s="44">
        <v>10</v>
      </c>
      <c r="G14" s="329">
        <v>2.1645021645021645</v>
      </c>
      <c r="H14" s="21"/>
      <c r="I14" s="21"/>
    </row>
    <row r="15" spans="1:9" x14ac:dyDescent="0.2">
      <c r="A15" s="53" t="s">
        <v>44</v>
      </c>
      <c r="B15" s="35">
        <v>3</v>
      </c>
      <c r="C15" s="35">
        <v>0</v>
      </c>
      <c r="D15" s="35">
        <v>0</v>
      </c>
      <c r="E15" s="6"/>
      <c r="F15" s="44">
        <v>3</v>
      </c>
      <c r="G15" s="329">
        <v>0.64935064935064934</v>
      </c>
      <c r="H15" s="21"/>
      <c r="I15" s="21"/>
    </row>
    <row r="16" spans="1:9" x14ac:dyDescent="0.2">
      <c r="A16" s="44" t="s">
        <v>27</v>
      </c>
      <c r="B16" s="35">
        <v>8</v>
      </c>
      <c r="C16" s="39" t="s">
        <v>5</v>
      </c>
      <c r="D16" s="39" t="s">
        <v>5</v>
      </c>
      <c r="E16" s="44"/>
      <c r="F16" s="44">
        <v>8</v>
      </c>
      <c r="G16" s="55" t="s">
        <v>5</v>
      </c>
      <c r="H16" s="21"/>
      <c r="I16" s="21"/>
    </row>
    <row r="17" spans="1:9" x14ac:dyDescent="0.2">
      <c r="A17" s="36" t="s">
        <v>13</v>
      </c>
      <c r="B17" s="36">
        <v>238</v>
      </c>
      <c r="C17" s="36">
        <v>16</v>
      </c>
      <c r="D17" s="36">
        <v>216</v>
      </c>
      <c r="E17" s="36"/>
      <c r="F17" s="36">
        <v>470</v>
      </c>
      <c r="G17" s="56">
        <v>100.00000000000001</v>
      </c>
      <c r="H17" s="21"/>
      <c r="I17" s="21"/>
    </row>
    <row r="18" spans="1:9" ht="7.5" customHeight="1" x14ac:dyDescent="0.2">
      <c r="A18" s="6"/>
      <c r="B18" s="370"/>
      <c r="C18" s="370"/>
      <c r="D18" s="370"/>
      <c r="E18" s="6"/>
      <c r="F18" s="372"/>
      <c r="G18" s="6"/>
    </row>
    <row r="19" spans="1:9" x14ac:dyDescent="0.2">
      <c r="B19" s="412" t="s">
        <v>265</v>
      </c>
      <c r="C19" s="412"/>
      <c r="D19" s="412"/>
      <c r="E19" s="412"/>
      <c r="F19" s="412"/>
      <c r="G19" s="412"/>
    </row>
    <row r="20" spans="1:9" ht="6" customHeight="1" x14ac:dyDescent="0.2">
      <c r="B20" s="369"/>
      <c r="C20" s="369"/>
      <c r="D20" s="369"/>
      <c r="E20" s="369"/>
      <c r="F20" s="369"/>
      <c r="G20" s="369"/>
    </row>
    <row r="21" spans="1:9" ht="13.5" x14ac:dyDescent="0.2">
      <c r="A21" s="53" t="s">
        <v>38</v>
      </c>
      <c r="B21" s="4">
        <v>36</v>
      </c>
      <c r="C21" s="4">
        <v>2</v>
      </c>
      <c r="D21" s="4">
        <v>47</v>
      </c>
      <c r="E21" s="23"/>
      <c r="F21" s="23">
        <v>85</v>
      </c>
      <c r="G21" s="24">
        <v>18.640350877192983</v>
      </c>
      <c r="H21" s="21"/>
      <c r="I21"/>
    </row>
    <row r="22" spans="1:9" ht="12.75" x14ac:dyDescent="0.2">
      <c r="A22" s="53" t="s">
        <v>39</v>
      </c>
      <c r="B22" s="4">
        <v>85</v>
      </c>
      <c r="C22" s="4">
        <v>8</v>
      </c>
      <c r="D22" s="4">
        <v>69</v>
      </c>
      <c r="F22" s="23">
        <v>162</v>
      </c>
      <c r="G22" s="24">
        <v>35.526315789473685</v>
      </c>
      <c r="H22" s="21"/>
      <c r="I22"/>
    </row>
    <row r="23" spans="1:9" ht="12.75" x14ac:dyDescent="0.2">
      <c r="A23" s="53" t="s">
        <v>40</v>
      </c>
      <c r="B23" s="4">
        <v>82</v>
      </c>
      <c r="C23" s="4">
        <v>3</v>
      </c>
      <c r="D23" s="4">
        <v>46</v>
      </c>
      <c r="F23" s="23">
        <v>131</v>
      </c>
      <c r="G23" s="24">
        <v>28.728070175438596</v>
      </c>
      <c r="H23" s="21"/>
      <c r="I23"/>
    </row>
    <row r="24" spans="1:9" ht="12.75" x14ac:dyDescent="0.2">
      <c r="A24" s="54" t="s">
        <v>41</v>
      </c>
      <c r="B24" s="4">
        <v>35</v>
      </c>
      <c r="C24" s="4">
        <v>2</v>
      </c>
      <c r="D24" s="4">
        <v>14</v>
      </c>
      <c r="F24" s="23">
        <v>51</v>
      </c>
      <c r="G24" s="24">
        <v>11.184210526315789</v>
      </c>
      <c r="H24" s="21"/>
      <c r="I24"/>
    </row>
    <row r="25" spans="1:9" ht="12.75" x14ac:dyDescent="0.2">
      <c r="A25" s="53" t="s">
        <v>42</v>
      </c>
      <c r="B25" s="4">
        <v>14</v>
      </c>
      <c r="C25" s="4">
        <v>3</v>
      </c>
      <c r="D25" s="4">
        <v>2</v>
      </c>
      <c r="F25" s="23">
        <v>19</v>
      </c>
      <c r="G25" s="24">
        <v>4.1666666666666661</v>
      </c>
      <c r="H25" s="21"/>
      <c r="I25"/>
    </row>
    <row r="26" spans="1:9" ht="12.75" x14ac:dyDescent="0.2">
      <c r="A26" s="54" t="s">
        <v>43</v>
      </c>
      <c r="B26" s="4">
        <v>4</v>
      </c>
      <c r="C26" s="4">
        <v>1</v>
      </c>
      <c r="D26" s="4">
        <v>0</v>
      </c>
      <c r="F26" s="23">
        <v>5</v>
      </c>
      <c r="G26" s="24">
        <v>1.0964912280701753</v>
      </c>
      <c r="H26" s="50"/>
      <c r="I26"/>
    </row>
    <row r="27" spans="1:9" ht="12.75" x14ac:dyDescent="0.2">
      <c r="A27" s="54" t="s">
        <v>44</v>
      </c>
      <c r="B27" s="4">
        <v>3</v>
      </c>
      <c r="C27" s="4">
        <v>0</v>
      </c>
      <c r="D27" s="4">
        <v>0</v>
      </c>
      <c r="F27" s="23">
        <v>3</v>
      </c>
      <c r="G27" s="24">
        <v>0.6578947368421052</v>
      </c>
      <c r="H27" s="50"/>
      <c r="I27"/>
    </row>
    <row r="28" spans="1:9" ht="12.75" x14ac:dyDescent="0.2">
      <c r="A28" s="44" t="s">
        <v>27</v>
      </c>
      <c r="B28" s="4">
        <v>8</v>
      </c>
      <c r="C28" s="4">
        <v>0</v>
      </c>
      <c r="D28" s="4">
        <v>2</v>
      </c>
      <c r="E28" s="44"/>
      <c r="F28" s="23">
        <v>10</v>
      </c>
      <c r="G28" s="55" t="s">
        <v>5</v>
      </c>
      <c r="H28" s="50"/>
      <c r="I28" s="70"/>
    </row>
    <row r="29" spans="1:9" ht="12.75" x14ac:dyDescent="0.2">
      <c r="A29" s="36" t="s">
        <v>13</v>
      </c>
      <c r="B29" s="36">
        <v>267</v>
      </c>
      <c r="C29" s="36">
        <v>19</v>
      </c>
      <c r="D29" s="36">
        <v>180</v>
      </c>
      <c r="E29" s="36"/>
      <c r="F29" s="36">
        <v>466</v>
      </c>
      <c r="G29" s="56">
        <v>100.00000000000001</v>
      </c>
      <c r="H29" s="6"/>
      <c r="I29" s="70"/>
    </row>
    <row r="30" spans="1:9" ht="6.75" customHeight="1" x14ac:dyDescent="0.2">
      <c r="A30" s="6"/>
      <c r="B30" s="328"/>
      <c r="C30" s="328"/>
      <c r="D30" s="328"/>
      <c r="E30" s="6"/>
      <c r="F30" s="52"/>
      <c r="G30" s="6"/>
      <c r="I30" s="198"/>
    </row>
    <row r="31" spans="1:9" x14ac:dyDescent="0.2">
      <c r="B31" s="412" t="s">
        <v>283</v>
      </c>
      <c r="C31" s="412"/>
      <c r="D31" s="412"/>
      <c r="E31" s="412"/>
      <c r="F31" s="412"/>
      <c r="G31" s="412"/>
      <c r="I31" s="20"/>
    </row>
    <row r="32" spans="1:9" ht="7.5" customHeight="1" x14ac:dyDescent="0.2">
      <c r="B32" s="327"/>
      <c r="C32" s="327"/>
      <c r="D32" s="327"/>
      <c r="E32" s="327"/>
      <c r="F32" s="327"/>
      <c r="G32" s="327"/>
    </row>
    <row r="33" spans="1:7" ht="13.5" x14ac:dyDescent="0.2">
      <c r="A33" s="53" t="s">
        <v>38</v>
      </c>
      <c r="B33" s="4">
        <v>36</v>
      </c>
      <c r="C33" s="4">
        <v>2</v>
      </c>
      <c r="D33" s="4">
        <v>54</v>
      </c>
      <c r="E33" s="23"/>
      <c r="F33" s="23">
        <f>SUM(B33:D33)</f>
        <v>92</v>
      </c>
      <c r="G33" s="24">
        <f>F33/462*100</f>
        <v>19.913419913419915</v>
      </c>
    </row>
    <row r="34" spans="1:7" x14ac:dyDescent="0.2">
      <c r="A34" s="53" t="s">
        <v>39</v>
      </c>
      <c r="B34" s="4">
        <v>104</v>
      </c>
      <c r="C34" s="4">
        <v>4</v>
      </c>
      <c r="D34" s="4">
        <v>58</v>
      </c>
      <c r="F34" s="23">
        <f t="shared" ref="F34:F40" si="0">SUM(B34:D34)</f>
        <v>166</v>
      </c>
      <c r="G34" s="24">
        <f t="shared" ref="G34:G39" si="1">F34/462*100</f>
        <v>35.930735930735928</v>
      </c>
    </row>
    <row r="35" spans="1:7" x14ac:dyDescent="0.2">
      <c r="A35" s="53" t="s">
        <v>40</v>
      </c>
      <c r="B35" s="4">
        <v>80</v>
      </c>
      <c r="C35" s="4">
        <v>3</v>
      </c>
      <c r="D35" s="4">
        <v>38</v>
      </c>
      <c r="F35" s="23">
        <f t="shared" si="0"/>
        <v>121</v>
      </c>
      <c r="G35" s="24">
        <f t="shared" si="1"/>
        <v>26.190476190476193</v>
      </c>
    </row>
    <row r="36" spans="1:7" x14ac:dyDescent="0.2">
      <c r="A36" s="54" t="s">
        <v>41</v>
      </c>
      <c r="B36" s="4">
        <v>36</v>
      </c>
      <c r="C36" s="4">
        <v>0</v>
      </c>
      <c r="D36" s="4">
        <v>12</v>
      </c>
      <c r="F36" s="23">
        <f t="shared" si="0"/>
        <v>48</v>
      </c>
      <c r="G36" s="24">
        <f t="shared" si="1"/>
        <v>10.38961038961039</v>
      </c>
    </row>
    <row r="37" spans="1:7" x14ac:dyDescent="0.2">
      <c r="A37" s="53" t="s">
        <v>42</v>
      </c>
      <c r="B37" s="4">
        <v>13</v>
      </c>
      <c r="C37" s="4">
        <v>0</v>
      </c>
      <c r="D37" s="4">
        <v>4</v>
      </c>
      <c r="F37" s="23">
        <f t="shared" si="0"/>
        <v>17</v>
      </c>
      <c r="G37" s="24">
        <f t="shared" si="1"/>
        <v>3.6796536796536801</v>
      </c>
    </row>
    <row r="38" spans="1:7" x14ac:dyDescent="0.2">
      <c r="A38" s="53" t="s">
        <v>43</v>
      </c>
      <c r="B38" s="4">
        <v>8</v>
      </c>
      <c r="C38" s="4">
        <v>1</v>
      </c>
      <c r="D38" s="4">
        <v>2</v>
      </c>
      <c r="F38" s="23">
        <f t="shared" si="0"/>
        <v>11</v>
      </c>
      <c r="G38" s="24">
        <f t="shared" si="1"/>
        <v>2.3809523809523809</v>
      </c>
    </row>
    <row r="39" spans="1:7" x14ac:dyDescent="0.2">
      <c r="A39" s="53" t="s">
        <v>44</v>
      </c>
      <c r="B39" s="4">
        <v>7</v>
      </c>
      <c r="C39" s="4">
        <v>0</v>
      </c>
      <c r="D39" s="4">
        <v>0</v>
      </c>
      <c r="F39" s="23">
        <f t="shared" si="0"/>
        <v>7</v>
      </c>
      <c r="G39" s="24">
        <f t="shared" si="1"/>
        <v>1.5151515151515151</v>
      </c>
    </row>
    <row r="40" spans="1:7" x14ac:dyDescent="0.2">
      <c r="A40" s="44" t="s">
        <v>27</v>
      </c>
      <c r="B40" s="4">
        <v>11</v>
      </c>
      <c r="C40" s="40" t="s">
        <v>5</v>
      </c>
      <c r="D40" s="40" t="s">
        <v>5</v>
      </c>
      <c r="E40" s="44"/>
      <c r="F40" s="23">
        <f t="shared" si="0"/>
        <v>11</v>
      </c>
      <c r="G40" s="55" t="s">
        <v>5</v>
      </c>
    </row>
    <row r="41" spans="1:7" x14ac:dyDescent="0.2">
      <c r="A41" s="26" t="s">
        <v>13</v>
      </c>
      <c r="B41" s="26">
        <f>SUM(B33:B40)</f>
        <v>295</v>
      </c>
      <c r="C41" s="26">
        <f t="shared" ref="C41:D41" si="2">SUM(C33:C40)</f>
        <v>10</v>
      </c>
      <c r="D41" s="26">
        <f t="shared" si="2"/>
        <v>168</v>
      </c>
      <c r="E41" s="26"/>
      <c r="F41" s="373">
        <f t="shared" ref="F41" si="3">SUM(B41:D41)</f>
        <v>473</v>
      </c>
      <c r="G41" s="57">
        <v>100.00000000000001</v>
      </c>
    </row>
    <row r="42" spans="1:7" x14ac:dyDescent="0.2">
      <c r="A42" s="29" t="s">
        <v>45</v>
      </c>
    </row>
    <row r="43" spans="1:7" x14ac:dyDescent="0.2">
      <c r="A43" s="29" t="s">
        <v>46</v>
      </c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D9"/>
  <sheetViews>
    <sheetView zoomScaleNormal="100" workbookViewId="0">
      <selection activeCell="A6" sqref="A6"/>
    </sheetView>
  </sheetViews>
  <sheetFormatPr defaultColWidth="9.140625" defaultRowHeight="12" x14ac:dyDescent="0.2"/>
  <cols>
    <col min="1" max="1" width="24" style="4" customWidth="1"/>
    <col min="2" max="5" width="13.42578125" style="4" customWidth="1"/>
    <col min="6" max="16384" width="9.140625" style="4"/>
  </cols>
  <sheetData>
    <row r="1" spans="1:4" ht="15" customHeight="1" x14ac:dyDescent="0.2">
      <c r="A1" s="3" t="s">
        <v>49</v>
      </c>
    </row>
    <row r="2" spans="1:4" ht="15" customHeight="1" x14ac:dyDescent="0.2">
      <c r="A2" s="3" t="s">
        <v>294</v>
      </c>
    </row>
    <row r="3" spans="1:4" x14ac:dyDescent="0.2">
      <c r="A3" s="15"/>
      <c r="B3" s="21"/>
    </row>
    <row r="4" spans="1:4" ht="19.5" customHeight="1" x14ac:dyDescent="0.2">
      <c r="A4" s="15" t="s">
        <v>50</v>
      </c>
      <c r="B4" s="7">
        <v>2016</v>
      </c>
      <c r="C4" s="7">
        <v>2017</v>
      </c>
      <c r="D4" s="7">
        <v>2018</v>
      </c>
    </row>
    <row r="5" spans="1:4" x14ac:dyDescent="0.2">
      <c r="B5" s="6"/>
      <c r="C5" s="6"/>
      <c r="D5" s="6"/>
    </row>
    <row r="6" spans="1:4" x14ac:dyDescent="0.2">
      <c r="A6" s="4" t="s">
        <v>9</v>
      </c>
      <c r="B6" s="4">
        <v>8.3000000000000007</v>
      </c>
      <c r="C6" s="21">
        <v>8</v>
      </c>
      <c r="D6" s="351">
        <v>8.1999999999999993</v>
      </c>
    </row>
    <row r="7" spans="1:4" x14ac:dyDescent="0.2">
      <c r="A7" s="4" t="s">
        <v>11</v>
      </c>
      <c r="B7" s="50">
        <v>9.8000000000000007</v>
      </c>
      <c r="C7" s="50">
        <v>8.6999999999999993</v>
      </c>
      <c r="D7" s="50">
        <v>7</v>
      </c>
    </row>
    <row r="8" spans="1:4" x14ac:dyDescent="0.2">
      <c r="A8" s="6" t="s">
        <v>12</v>
      </c>
      <c r="B8" s="6">
        <v>6.6</v>
      </c>
      <c r="C8" s="6">
        <v>5.6</v>
      </c>
      <c r="D8" s="6">
        <v>5.6</v>
      </c>
    </row>
    <row r="9" spans="1:4" x14ac:dyDescent="0.2">
      <c r="A9" s="26" t="s">
        <v>13</v>
      </c>
      <c r="B9" s="27">
        <v>7.6</v>
      </c>
      <c r="C9" s="27">
        <v>7.1</v>
      </c>
      <c r="D9" s="27">
        <v>7.2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G28"/>
  <sheetViews>
    <sheetView zoomScaleNormal="100" workbookViewId="0">
      <selection activeCell="F10" sqref="F10"/>
    </sheetView>
  </sheetViews>
  <sheetFormatPr defaultColWidth="9.140625" defaultRowHeight="12" x14ac:dyDescent="0.2"/>
  <cols>
    <col min="1" max="1" width="22" style="4" customWidth="1"/>
    <col min="2" max="4" width="16.42578125" style="4" customWidth="1"/>
    <col min="5" max="16384" width="9.140625" style="4"/>
  </cols>
  <sheetData>
    <row r="1" spans="1:4" ht="13.5" customHeight="1" x14ac:dyDescent="0.2">
      <c r="A1" s="71" t="s">
        <v>295</v>
      </c>
    </row>
    <row r="2" spans="1:4" x14ac:dyDescent="0.2">
      <c r="B2" s="21"/>
      <c r="C2" s="21"/>
      <c r="D2" s="21"/>
    </row>
    <row r="3" spans="1:4" ht="15" customHeight="1" x14ac:dyDescent="0.2">
      <c r="A3" s="72"/>
      <c r="B3" s="73" t="s">
        <v>97</v>
      </c>
      <c r="C3" s="73"/>
      <c r="D3" s="74" t="s">
        <v>98</v>
      </c>
    </row>
    <row r="4" spans="1:4" ht="15" customHeight="1" x14ac:dyDescent="0.2">
      <c r="A4" s="75" t="s">
        <v>99</v>
      </c>
      <c r="B4" s="76" t="s">
        <v>100</v>
      </c>
      <c r="C4" s="76" t="s">
        <v>101</v>
      </c>
      <c r="D4" s="76" t="s">
        <v>13</v>
      </c>
    </row>
    <row r="5" spans="1:4" ht="7.5" customHeight="1" x14ac:dyDescent="0.2"/>
    <row r="6" spans="1:4" x14ac:dyDescent="0.2">
      <c r="B6" s="412" t="s">
        <v>236</v>
      </c>
      <c r="C6" s="412"/>
      <c r="D6" s="412"/>
    </row>
    <row r="7" spans="1:4" ht="8.25" customHeight="1" x14ac:dyDescent="0.2">
      <c r="B7" s="351"/>
      <c r="C7" s="351"/>
      <c r="D7" s="351"/>
    </row>
    <row r="8" spans="1:4" x14ac:dyDescent="0.2">
      <c r="A8" s="78" t="s">
        <v>102</v>
      </c>
      <c r="B8" s="69">
        <v>22</v>
      </c>
      <c r="C8" s="69">
        <v>28</v>
      </c>
      <c r="D8" s="69">
        <v>50</v>
      </c>
    </row>
    <row r="9" spans="1:4" x14ac:dyDescent="0.2">
      <c r="A9" s="80" t="s">
        <v>103</v>
      </c>
      <c r="B9" s="69">
        <v>4</v>
      </c>
      <c r="C9" s="69">
        <v>1</v>
      </c>
      <c r="D9" s="69">
        <v>5</v>
      </c>
    </row>
    <row r="10" spans="1:4" x14ac:dyDescent="0.2">
      <c r="A10" s="79" t="s">
        <v>104</v>
      </c>
      <c r="B10" s="69">
        <v>0</v>
      </c>
      <c r="C10" s="69">
        <v>0</v>
      </c>
      <c r="D10" s="69">
        <v>0</v>
      </c>
    </row>
    <row r="11" spans="1:4" x14ac:dyDescent="0.2">
      <c r="A11" s="79" t="s">
        <v>105</v>
      </c>
      <c r="B11" s="69">
        <v>0</v>
      </c>
      <c r="C11" s="69">
        <v>0</v>
      </c>
      <c r="D11" s="69">
        <v>0</v>
      </c>
    </row>
    <row r="12" spans="1:4" x14ac:dyDescent="0.2">
      <c r="A12" s="90" t="s">
        <v>13</v>
      </c>
      <c r="B12" s="36">
        <v>26</v>
      </c>
      <c r="C12" s="36">
        <v>29</v>
      </c>
      <c r="D12" s="36">
        <v>55</v>
      </c>
    </row>
    <row r="13" spans="1:4" ht="9.75" customHeight="1" x14ac:dyDescent="0.2"/>
    <row r="14" spans="1:4" ht="12" customHeight="1" x14ac:dyDescent="0.2">
      <c r="B14" s="412" t="s">
        <v>265</v>
      </c>
      <c r="C14" s="412"/>
      <c r="D14" s="412"/>
    </row>
    <row r="15" spans="1:4" ht="7.5" customHeight="1" x14ac:dyDescent="0.2">
      <c r="B15" s="351"/>
      <c r="C15" s="351"/>
      <c r="D15" s="351"/>
    </row>
    <row r="16" spans="1:4" x14ac:dyDescent="0.2">
      <c r="A16" s="78" t="s">
        <v>102</v>
      </c>
      <c r="B16" s="69">
        <v>28</v>
      </c>
      <c r="C16" s="69">
        <v>32</v>
      </c>
      <c r="D16" s="69">
        <v>60</v>
      </c>
    </row>
    <row r="17" spans="1:7" x14ac:dyDescent="0.2">
      <c r="A17" s="80" t="s">
        <v>103</v>
      </c>
      <c r="B17" s="69">
        <v>5</v>
      </c>
      <c r="C17" s="69">
        <v>3</v>
      </c>
      <c r="D17" s="69">
        <v>8</v>
      </c>
    </row>
    <row r="18" spans="1:7" x14ac:dyDescent="0.2">
      <c r="A18" s="79" t="s">
        <v>104</v>
      </c>
      <c r="B18" s="69">
        <v>6</v>
      </c>
      <c r="C18" s="69">
        <v>1</v>
      </c>
      <c r="D18" s="69">
        <v>7</v>
      </c>
    </row>
    <row r="19" spans="1:7" x14ac:dyDescent="0.2">
      <c r="A19" s="69" t="s">
        <v>105</v>
      </c>
      <c r="B19" s="69">
        <v>0</v>
      </c>
      <c r="C19" s="69">
        <v>0</v>
      </c>
      <c r="D19" s="69">
        <v>0</v>
      </c>
    </row>
    <row r="20" spans="1:7" x14ac:dyDescent="0.2">
      <c r="A20" s="90" t="s">
        <v>13</v>
      </c>
      <c r="B20" s="36">
        <v>39</v>
      </c>
      <c r="C20" s="36">
        <v>36</v>
      </c>
      <c r="D20" s="36">
        <v>75</v>
      </c>
    </row>
    <row r="21" spans="1:7" ht="6.75" customHeight="1" x14ac:dyDescent="0.2"/>
    <row r="22" spans="1:7" x14ac:dyDescent="0.2">
      <c r="B22" s="412" t="s">
        <v>283</v>
      </c>
      <c r="C22" s="412"/>
      <c r="D22" s="412"/>
    </row>
    <row r="23" spans="1:7" ht="6" customHeight="1" x14ac:dyDescent="0.2">
      <c r="B23" s="21"/>
      <c r="C23" s="21"/>
      <c r="D23" s="21"/>
    </row>
    <row r="24" spans="1:7" x14ac:dyDescent="0.2">
      <c r="A24" s="78" t="s">
        <v>102</v>
      </c>
      <c r="B24" s="69">
        <v>26</v>
      </c>
      <c r="C24" s="69">
        <v>26</v>
      </c>
      <c r="D24" s="69">
        <f>SUM(B24:C24)</f>
        <v>52</v>
      </c>
    </row>
    <row r="25" spans="1:7" x14ac:dyDescent="0.2">
      <c r="A25" s="80" t="s">
        <v>103</v>
      </c>
      <c r="B25" s="69">
        <v>5</v>
      </c>
      <c r="C25" s="69">
        <v>1</v>
      </c>
      <c r="D25" s="69">
        <f t="shared" ref="D25:D27" si="0">SUM(B25:C25)</f>
        <v>6</v>
      </c>
      <c r="G25" s="4" t="s">
        <v>135</v>
      </c>
    </row>
    <row r="26" spans="1:7" x14ac:dyDescent="0.2">
      <c r="A26" s="79" t="s">
        <v>104</v>
      </c>
      <c r="B26" s="69">
        <v>5</v>
      </c>
      <c r="C26" s="69">
        <v>0</v>
      </c>
      <c r="D26" s="69">
        <f t="shared" si="0"/>
        <v>5</v>
      </c>
    </row>
    <row r="27" spans="1:7" x14ac:dyDescent="0.2">
      <c r="A27" s="79" t="s">
        <v>105</v>
      </c>
      <c r="B27" s="69">
        <v>0</v>
      </c>
      <c r="C27" s="69">
        <v>0</v>
      </c>
      <c r="D27" s="69">
        <f t="shared" si="0"/>
        <v>0</v>
      </c>
    </row>
    <row r="28" spans="1:7" x14ac:dyDescent="0.2">
      <c r="A28" s="81" t="s">
        <v>13</v>
      </c>
      <c r="B28" s="26">
        <f>SUM(B24:B27)</f>
        <v>36</v>
      </c>
      <c r="C28" s="26">
        <f>SUM(C24:C27)</f>
        <v>27</v>
      </c>
      <c r="D28" s="26">
        <f>SUM(D24:D27)</f>
        <v>63</v>
      </c>
    </row>
  </sheetData>
  <mergeCells count="3">
    <mergeCell ref="B6:D6"/>
    <mergeCell ref="B14:D14"/>
    <mergeCell ref="B22:D22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F37"/>
  <sheetViews>
    <sheetView topLeftCell="B1" zoomScaleNormal="100" workbookViewId="0">
      <selection activeCell="G1" sqref="G1:Q1048576"/>
    </sheetView>
  </sheetViews>
  <sheetFormatPr defaultColWidth="9.140625" defaultRowHeight="12" x14ac:dyDescent="0.2"/>
  <cols>
    <col min="1" max="1" width="31.85546875" style="4" customWidth="1"/>
    <col min="2" max="3" width="12.42578125" style="4" customWidth="1"/>
    <col min="4" max="4" width="0.85546875" style="4" customWidth="1"/>
    <col min="5" max="6" width="12.42578125" style="4" customWidth="1"/>
    <col min="7" max="16384" width="9.140625" style="4"/>
  </cols>
  <sheetData>
    <row r="1" spans="1:6" ht="13.5" customHeight="1" x14ac:dyDescent="0.2">
      <c r="A1" s="3" t="s">
        <v>296</v>
      </c>
      <c r="B1" s="34"/>
      <c r="C1" s="34"/>
      <c r="D1" s="34"/>
      <c r="E1" s="34"/>
      <c r="F1" s="34"/>
    </row>
    <row r="2" spans="1:6" x14ac:dyDescent="0.2">
      <c r="A2" s="34"/>
      <c r="B2" s="34"/>
      <c r="C2" s="34"/>
      <c r="D2" s="34"/>
      <c r="E2" s="34"/>
      <c r="F2" s="34"/>
    </row>
    <row r="3" spans="1:6" ht="16.5" customHeight="1" x14ac:dyDescent="0.2">
      <c r="A3" s="31"/>
      <c r="B3" s="32" t="s">
        <v>14</v>
      </c>
      <c r="C3" s="33"/>
      <c r="D3" s="33"/>
      <c r="E3" s="32" t="s">
        <v>15</v>
      </c>
      <c r="F3" s="33"/>
    </row>
    <row r="4" spans="1:6" ht="16.5" customHeight="1" x14ac:dyDescent="0.2">
      <c r="A4" s="15" t="s">
        <v>106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6" ht="7.5" customHeight="1" x14ac:dyDescent="0.2"/>
    <row r="6" spans="1:6" ht="12" customHeight="1" x14ac:dyDescent="0.2">
      <c r="B6" s="411" t="s">
        <v>236</v>
      </c>
      <c r="C6" s="411"/>
      <c r="D6" s="411"/>
      <c r="E6" s="411"/>
      <c r="F6" s="411"/>
    </row>
    <row r="7" spans="1:6" ht="8.25" customHeight="1" x14ac:dyDescent="0.2">
      <c r="A7" s="3"/>
      <c r="B7" s="368"/>
      <c r="C7" s="368"/>
      <c r="D7" s="368"/>
      <c r="E7" s="368"/>
      <c r="F7" s="368"/>
    </row>
    <row r="8" spans="1:6" x14ac:dyDescent="0.2">
      <c r="A8" s="82" t="s">
        <v>107</v>
      </c>
      <c r="B8" s="6">
        <v>0</v>
      </c>
      <c r="C8" s="6">
        <v>1</v>
      </c>
      <c r="E8" s="351">
        <v>0</v>
      </c>
      <c r="F8" s="351">
        <v>0.23419203747072601</v>
      </c>
    </row>
    <row r="9" spans="1:6" x14ac:dyDescent="0.2">
      <c r="A9" s="82" t="s">
        <v>108</v>
      </c>
      <c r="B9" s="6">
        <v>65</v>
      </c>
      <c r="C9" s="6">
        <v>30</v>
      </c>
      <c r="E9" s="351">
        <v>15.294117647058824</v>
      </c>
      <c r="F9" s="351">
        <v>7.0257611241217797</v>
      </c>
    </row>
    <row r="10" spans="1:6" x14ac:dyDescent="0.2">
      <c r="A10" s="82" t="s">
        <v>109</v>
      </c>
      <c r="B10" s="6">
        <v>187</v>
      </c>
      <c r="C10" s="6">
        <v>175</v>
      </c>
      <c r="E10" s="351">
        <v>44</v>
      </c>
      <c r="F10" s="351">
        <v>40.983606557377051</v>
      </c>
    </row>
    <row r="11" spans="1:6" x14ac:dyDescent="0.2">
      <c r="A11" s="69" t="s">
        <v>110</v>
      </c>
      <c r="B11" s="6">
        <v>11</v>
      </c>
      <c r="C11" s="6">
        <v>11</v>
      </c>
      <c r="E11" s="351">
        <v>2.5882352941176472</v>
      </c>
      <c r="F11" s="351">
        <v>2.5761124121779861</v>
      </c>
    </row>
    <row r="12" spans="1:6" x14ac:dyDescent="0.2">
      <c r="A12" s="4" t="s">
        <v>111</v>
      </c>
      <c r="B12" s="6">
        <v>155</v>
      </c>
      <c r="C12" s="6">
        <v>205</v>
      </c>
      <c r="E12" s="351">
        <v>36.470588235294116</v>
      </c>
      <c r="F12" s="351">
        <v>48.00936768149883</v>
      </c>
    </row>
    <row r="13" spans="1:6" x14ac:dyDescent="0.2">
      <c r="A13" s="4" t="s">
        <v>237</v>
      </c>
      <c r="B13" s="6">
        <v>7</v>
      </c>
      <c r="C13" s="6">
        <v>5</v>
      </c>
      <c r="E13" s="351">
        <v>1.6470588235294119</v>
      </c>
      <c r="F13" s="351">
        <v>1.1709601873536302</v>
      </c>
    </row>
    <row r="14" spans="1:6" x14ac:dyDescent="0.2">
      <c r="A14" s="44" t="s">
        <v>112</v>
      </c>
      <c r="B14" s="44">
        <v>45</v>
      </c>
      <c r="C14" s="44">
        <v>43</v>
      </c>
      <c r="D14" s="44"/>
      <c r="E14" s="55" t="s">
        <v>5</v>
      </c>
      <c r="F14" s="55" t="s">
        <v>5</v>
      </c>
    </row>
    <row r="15" spans="1:6" x14ac:dyDescent="0.2">
      <c r="A15" s="36" t="s">
        <v>13</v>
      </c>
      <c r="B15" s="36">
        <v>470</v>
      </c>
      <c r="C15" s="36">
        <v>470</v>
      </c>
      <c r="D15" s="36"/>
      <c r="E15" s="37">
        <v>100</v>
      </c>
      <c r="F15" s="37">
        <v>100</v>
      </c>
    </row>
    <row r="16" spans="1:6" ht="7.5" customHeight="1" x14ac:dyDescent="0.2"/>
    <row r="17" spans="1:6" ht="12" customHeight="1" x14ac:dyDescent="0.2">
      <c r="B17" s="411" t="s">
        <v>265</v>
      </c>
      <c r="C17" s="411"/>
      <c r="D17" s="411"/>
      <c r="E17" s="411"/>
      <c r="F17" s="411"/>
    </row>
    <row r="18" spans="1:6" ht="7.5" customHeight="1" x14ac:dyDescent="0.2">
      <c r="A18" s="3"/>
      <c r="B18" s="34"/>
      <c r="C18" s="34"/>
      <c r="D18" s="34"/>
      <c r="E18" s="34"/>
      <c r="F18" s="34"/>
    </row>
    <row r="19" spans="1:6" ht="12" customHeight="1" x14ac:dyDescent="0.2">
      <c r="A19" s="82" t="s">
        <v>107</v>
      </c>
      <c r="B19" s="6">
        <v>0</v>
      </c>
      <c r="C19" s="6">
        <v>0</v>
      </c>
      <c r="E19" s="351">
        <v>0</v>
      </c>
      <c r="F19" s="351">
        <v>0</v>
      </c>
    </row>
    <row r="20" spans="1:6" ht="12" customHeight="1" x14ac:dyDescent="0.2">
      <c r="A20" s="82" t="s">
        <v>108</v>
      </c>
      <c r="B20" s="6">
        <v>62</v>
      </c>
      <c r="C20" s="6">
        <v>30</v>
      </c>
      <c r="E20" s="351">
        <v>14.385150812064964</v>
      </c>
      <c r="F20" s="351">
        <v>6.9605568445475638</v>
      </c>
    </row>
    <row r="21" spans="1:6" ht="12" customHeight="1" x14ac:dyDescent="0.2">
      <c r="A21" s="82" t="s">
        <v>109</v>
      </c>
      <c r="B21" s="6">
        <v>194</v>
      </c>
      <c r="C21" s="6">
        <v>144</v>
      </c>
      <c r="E21" s="351">
        <v>45.011600928074245</v>
      </c>
      <c r="F21" s="351">
        <v>33.410672853828302</v>
      </c>
    </row>
    <row r="22" spans="1:6" ht="12" customHeight="1" x14ac:dyDescent="0.2">
      <c r="A22" s="69" t="s">
        <v>110</v>
      </c>
      <c r="B22" s="6">
        <v>8</v>
      </c>
      <c r="C22" s="6">
        <v>26</v>
      </c>
      <c r="E22" s="351">
        <v>1.8561484918793503</v>
      </c>
      <c r="F22" s="351">
        <v>6.0324825986078885</v>
      </c>
    </row>
    <row r="23" spans="1:6" ht="12" customHeight="1" x14ac:dyDescent="0.2">
      <c r="A23" s="4" t="s">
        <v>111</v>
      </c>
      <c r="B23" s="6">
        <v>152</v>
      </c>
      <c r="C23" s="6">
        <v>224</v>
      </c>
      <c r="E23" s="351">
        <v>35.266821345707655</v>
      </c>
      <c r="F23" s="351">
        <v>51.972157772621806</v>
      </c>
    </row>
    <row r="24" spans="1:6" ht="12" customHeight="1" x14ac:dyDescent="0.2">
      <c r="A24" s="4" t="s">
        <v>237</v>
      </c>
      <c r="B24" s="6">
        <v>15</v>
      </c>
      <c r="C24" s="6">
        <v>7</v>
      </c>
      <c r="E24" s="351">
        <v>3.4802784222737819</v>
      </c>
      <c r="F24" s="351">
        <v>1.6241299303944314</v>
      </c>
    </row>
    <row r="25" spans="1:6" ht="12" customHeight="1" x14ac:dyDescent="0.2">
      <c r="A25" s="44" t="s">
        <v>112</v>
      </c>
      <c r="B25" s="44">
        <v>35</v>
      </c>
      <c r="C25" s="44">
        <v>35</v>
      </c>
      <c r="D25" s="44"/>
      <c r="E25" s="55" t="s">
        <v>5</v>
      </c>
      <c r="F25" s="55" t="s">
        <v>5</v>
      </c>
    </row>
    <row r="26" spans="1:6" ht="12" customHeight="1" x14ac:dyDescent="0.2">
      <c r="A26" s="36" t="s">
        <v>13</v>
      </c>
      <c r="B26" s="36">
        <v>466</v>
      </c>
      <c r="C26" s="36">
        <v>466</v>
      </c>
      <c r="D26" s="36"/>
      <c r="E26" s="37">
        <v>100</v>
      </c>
      <c r="F26" s="37">
        <v>99.999999999999986</v>
      </c>
    </row>
    <row r="27" spans="1:6" ht="6" customHeight="1" x14ac:dyDescent="0.2"/>
    <row r="28" spans="1:6" x14ac:dyDescent="0.2">
      <c r="B28" s="411" t="s">
        <v>283</v>
      </c>
      <c r="C28" s="411"/>
      <c r="D28" s="411"/>
      <c r="E28" s="411"/>
      <c r="F28" s="411"/>
    </row>
    <row r="29" spans="1:6" ht="6" customHeight="1" x14ac:dyDescent="0.2">
      <c r="A29" s="3"/>
      <c r="B29" s="34"/>
      <c r="C29" s="34"/>
      <c r="D29" s="34"/>
      <c r="E29" s="34"/>
      <c r="F29" s="34"/>
    </row>
    <row r="30" spans="1:6" x14ac:dyDescent="0.2">
      <c r="A30" s="82" t="s">
        <v>107</v>
      </c>
      <c r="B30" s="6">
        <v>2</v>
      </c>
      <c r="C30" s="6">
        <v>1</v>
      </c>
      <c r="E30" s="21">
        <f>B30/(B$37-B$36)*100</f>
        <v>0.46511627906976744</v>
      </c>
      <c r="F30" s="351">
        <f>C30/(C$37-C$36)*100</f>
        <v>0.23474178403755869</v>
      </c>
    </row>
    <row r="31" spans="1:6" x14ac:dyDescent="0.2">
      <c r="A31" s="82" t="s">
        <v>108</v>
      </c>
      <c r="B31" s="6">
        <v>58</v>
      </c>
      <c r="C31" s="6">
        <v>28</v>
      </c>
      <c r="E31" s="351">
        <f t="shared" ref="E31:E35" si="0">B31/(B$37-B$36)*100</f>
        <v>13.488372093023257</v>
      </c>
      <c r="F31" s="351">
        <f t="shared" ref="F31:F35" si="1">C31/(C$37-C$36)*100</f>
        <v>6.5727699530516439</v>
      </c>
    </row>
    <row r="32" spans="1:6" x14ac:dyDescent="0.2">
      <c r="A32" s="82" t="s">
        <v>109</v>
      </c>
      <c r="B32" s="6">
        <v>175</v>
      </c>
      <c r="C32" s="6">
        <v>141</v>
      </c>
      <c r="E32" s="351">
        <f t="shared" si="0"/>
        <v>40.697674418604649</v>
      </c>
      <c r="F32" s="351">
        <f t="shared" si="1"/>
        <v>33.098591549295776</v>
      </c>
    </row>
    <row r="33" spans="1:6" x14ac:dyDescent="0.2">
      <c r="A33" s="69" t="s">
        <v>110</v>
      </c>
      <c r="B33" s="6">
        <v>12</v>
      </c>
      <c r="C33" s="6">
        <v>10</v>
      </c>
      <c r="E33" s="351">
        <f t="shared" si="0"/>
        <v>2.7906976744186047</v>
      </c>
      <c r="F33" s="351">
        <f t="shared" si="1"/>
        <v>2.3474178403755865</v>
      </c>
    </row>
    <row r="34" spans="1:6" x14ac:dyDescent="0.2">
      <c r="A34" s="4" t="s">
        <v>111</v>
      </c>
      <c r="B34" s="6">
        <v>176</v>
      </c>
      <c r="C34" s="6">
        <v>234</v>
      </c>
      <c r="E34" s="351">
        <f t="shared" si="0"/>
        <v>40.930232558139537</v>
      </c>
      <c r="F34" s="351">
        <f t="shared" si="1"/>
        <v>54.929577464788736</v>
      </c>
    </row>
    <row r="35" spans="1:6" x14ac:dyDescent="0.2">
      <c r="A35" s="4" t="s">
        <v>237</v>
      </c>
      <c r="B35" s="6">
        <v>7</v>
      </c>
      <c r="C35" s="6">
        <v>12</v>
      </c>
      <c r="E35" s="351">
        <f t="shared" si="0"/>
        <v>1.6279069767441861</v>
      </c>
      <c r="F35" s="351">
        <f t="shared" si="1"/>
        <v>2.8169014084507045</v>
      </c>
    </row>
    <row r="36" spans="1:6" x14ac:dyDescent="0.2">
      <c r="A36" s="44" t="s">
        <v>112</v>
      </c>
      <c r="B36" s="44">
        <v>43</v>
      </c>
      <c r="C36" s="44">
        <v>47</v>
      </c>
      <c r="D36" s="23"/>
      <c r="E36" s="84" t="s">
        <v>5</v>
      </c>
      <c r="F36" s="84" t="s">
        <v>5</v>
      </c>
    </row>
    <row r="37" spans="1:6" x14ac:dyDescent="0.2">
      <c r="A37" s="26" t="s">
        <v>13</v>
      </c>
      <c r="B37" s="26">
        <f>SUM(B30:B36)</f>
        <v>473</v>
      </c>
      <c r="C37" s="26">
        <f>SUM(C30:C36)</f>
        <v>473</v>
      </c>
      <c r="D37" s="26"/>
      <c r="E37" s="27">
        <v>100</v>
      </c>
      <c r="F37" s="27">
        <v>99.999999999999986</v>
      </c>
    </row>
  </sheetData>
  <mergeCells count="3">
    <mergeCell ref="B17:F17"/>
    <mergeCell ref="B28:F28"/>
    <mergeCell ref="B6:F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F68"/>
  <sheetViews>
    <sheetView topLeftCell="A46" zoomScaleNormal="100" workbookViewId="0">
      <selection activeCell="E51" sqref="E51"/>
    </sheetView>
  </sheetViews>
  <sheetFormatPr defaultColWidth="9.140625" defaultRowHeight="12" x14ac:dyDescent="0.2"/>
  <cols>
    <col min="1" max="1" width="31.7109375" style="4" customWidth="1"/>
    <col min="2" max="3" width="12.7109375" style="4" customWidth="1"/>
    <col min="4" max="4" width="0.85546875" style="4" customWidth="1"/>
    <col min="5" max="6" width="12.7109375" style="4" customWidth="1"/>
    <col min="7" max="16384" width="9.140625" style="4"/>
  </cols>
  <sheetData>
    <row r="1" spans="1:6" ht="16.5" customHeight="1" x14ac:dyDescent="0.2">
      <c r="A1" s="3" t="s">
        <v>298</v>
      </c>
      <c r="B1" s="20"/>
      <c r="C1" s="20"/>
      <c r="D1" s="20"/>
      <c r="E1" s="20"/>
      <c r="F1" s="20"/>
    </row>
    <row r="3" spans="1:6" ht="16.5" customHeight="1" x14ac:dyDescent="0.2">
      <c r="A3" s="31"/>
      <c r="B3" s="32" t="s">
        <v>14</v>
      </c>
      <c r="C3" s="33"/>
      <c r="D3" s="33"/>
      <c r="E3" s="32" t="s">
        <v>15</v>
      </c>
      <c r="F3" s="33"/>
    </row>
    <row r="4" spans="1:6" ht="16.5" customHeight="1" x14ac:dyDescent="0.2">
      <c r="A4" s="15" t="s">
        <v>113</v>
      </c>
      <c r="B4" s="8" t="s">
        <v>17</v>
      </c>
      <c r="C4" s="8" t="s">
        <v>18</v>
      </c>
      <c r="D4" s="16"/>
      <c r="E4" s="8" t="s">
        <v>17</v>
      </c>
      <c r="F4" s="8" t="s">
        <v>18</v>
      </c>
    </row>
    <row r="5" spans="1:6" ht="9" customHeight="1" x14ac:dyDescent="0.2"/>
    <row r="6" spans="1:6" ht="12" customHeight="1" x14ac:dyDescent="0.2">
      <c r="A6" s="3"/>
      <c r="B6" s="416" t="s">
        <v>236</v>
      </c>
      <c r="C6" s="416"/>
      <c r="D6" s="416"/>
      <c r="E6" s="416"/>
      <c r="F6" s="416"/>
    </row>
    <row r="7" spans="1:6" ht="7.5" customHeight="1" x14ac:dyDescent="0.2"/>
    <row r="8" spans="1:6" x14ac:dyDescent="0.2">
      <c r="A8" s="79" t="s">
        <v>114</v>
      </c>
      <c r="B8" s="4">
        <v>137</v>
      </c>
      <c r="C8" s="4">
        <v>164</v>
      </c>
      <c r="E8" s="351">
        <v>30.648769574944073</v>
      </c>
      <c r="F8" s="351">
        <v>38.31775700934579</v>
      </c>
    </row>
    <row r="9" spans="1:6" x14ac:dyDescent="0.2">
      <c r="A9" s="79" t="s">
        <v>115</v>
      </c>
      <c r="B9" s="4">
        <v>66</v>
      </c>
      <c r="C9" s="4">
        <v>21</v>
      </c>
      <c r="E9" s="351">
        <v>14.76510067114094</v>
      </c>
      <c r="F9" s="351">
        <v>4.9065420560747661</v>
      </c>
    </row>
    <row r="10" spans="1:6" x14ac:dyDescent="0.2">
      <c r="A10" s="79" t="s">
        <v>116</v>
      </c>
      <c r="B10" s="4">
        <v>84</v>
      </c>
      <c r="C10" s="4">
        <v>82</v>
      </c>
      <c r="E10" s="351">
        <v>18.791946308724832</v>
      </c>
      <c r="F10" s="351">
        <v>19.158878504672895</v>
      </c>
    </row>
    <row r="11" spans="1:6" x14ac:dyDescent="0.2">
      <c r="A11" s="79" t="s">
        <v>117</v>
      </c>
      <c r="B11" s="4">
        <v>28</v>
      </c>
      <c r="C11" s="4">
        <v>7</v>
      </c>
      <c r="E11" s="351">
        <v>6.2639821029082778</v>
      </c>
      <c r="F11" s="351">
        <v>1.6355140186915886</v>
      </c>
    </row>
    <row r="12" spans="1:6" x14ac:dyDescent="0.2">
      <c r="A12" s="79" t="s">
        <v>118</v>
      </c>
      <c r="B12" s="4">
        <v>19</v>
      </c>
      <c r="C12" s="4">
        <v>4</v>
      </c>
      <c r="E12" s="351">
        <v>4.2505592841163313</v>
      </c>
      <c r="F12" s="351">
        <v>0.93457943925233633</v>
      </c>
    </row>
    <row r="13" spans="1:6" x14ac:dyDescent="0.2">
      <c r="A13" s="79" t="s">
        <v>119</v>
      </c>
      <c r="B13" s="4">
        <v>12</v>
      </c>
      <c r="C13" s="4">
        <v>16</v>
      </c>
      <c r="E13" s="351">
        <v>2.6845637583892619</v>
      </c>
      <c r="F13" s="351">
        <v>3.7383177570093453</v>
      </c>
    </row>
    <row r="14" spans="1:6" x14ac:dyDescent="0.2">
      <c r="A14" s="79" t="s">
        <v>120</v>
      </c>
      <c r="B14" s="4">
        <v>9</v>
      </c>
      <c r="C14" s="4">
        <v>3</v>
      </c>
      <c r="E14" s="351">
        <v>2.0134228187919461</v>
      </c>
      <c r="F14" s="351">
        <v>0.7009345794392523</v>
      </c>
    </row>
    <row r="15" spans="1:6" x14ac:dyDescent="0.2">
      <c r="A15" s="79" t="s">
        <v>121</v>
      </c>
      <c r="B15" s="4">
        <v>22</v>
      </c>
      <c r="C15" s="4">
        <v>3</v>
      </c>
      <c r="E15" s="351">
        <v>4.9217002237136462</v>
      </c>
      <c r="F15" s="351">
        <v>0.7009345794392523</v>
      </c>
    </row>
    <row r="16" spans="1:6" x14ac:dyDescent="0.2">
      <c r="A16" s="79" t="s">
        <v>122</v>
      </c>
      <c r="B16" s="4">
        <v>20</v>
      </c>
      <c r="C16" s="4">
        <v>45</v>
      </c>
      <c r="E16" s="351">
        <v>4.4742729306487696</v>
      </c>
      <c r="F16" s="351">
        <v>10.514018691588785</v>
      </c>
    </row>
    <row r="17" spans="1:6" x14ac:dyDescent="0.2">
      <c r="A17" s="79" t="s">
        <v>123</v>
      </c>
      <c r="B17" s="4">
        <v>7</v>
      </c>
      <c r="C17" s="4">
        <v>0</v>
      </c>
      <c r="E17" s="351">
        <v>1.5659955257270695</v>
      </c>
      <c r="F17" s="351">
        <v>0</v>
      </c>
    </row>
    <row r="18" spans="1:6" x14ac:dyDescent="0.2">
      <c r="A18" s="79" t="s">
        <v>124</v>
      </c>
      <c r="B18" s="4">
        <v>5</v>
      </c>
      <c r="C18" s="4">
        <v>0</v>
      </c>
      <c r="E18" s="351">
        <v>1.1185682326621924</v>
      </c>
      <c r="F18" s="351">
        <v>0</v>
      </c>
    </row>
    <row r="19" spans="1:6" x14ac:dyDescent="0.2">
      <c r="A19" s="79" t="s">
        <v>125</v>
      </c>
      <c r="B19" s="4">
        <v>10</v>
      </c>
      <c r="C19" s="4">
        <v>7</v>
      </c>
      <c r="E19" s="351">
        <v>2.2371364653243848</v>
      </c>
      <c r="F19" s="351">
        <v>1.6355140186915886</v>
      </c>
    </row>
    <row r="20" spans="1:6" x14ac:dyDescent="0.2">
      <c r="A20" s="79" t="s">
        <v>126</v>
      </c>
      <c r="B20" s="4">
        <v>5</v>
      </c>
      <c r="C20" s="4">
        <v>23</v>
      </c>
      <c r="E20" s="351">
        <v>1.1185682326621924</v>
      </c>
      <c r="F20" s="351">
        <v>5.3738317757009346</v>
      </c>
    </row>
    <row r="21" spans="1:6" x14ac:dyDescent="0.2">
      <c r="A21" s="79" t="s">
        <v>127</v>
      </c>
      <c r="B21" s="4">
        <v>0</v>
      </c>
      <c r="C21" s="4">
        <v>8</v>
      </c>
      <c r="E21" s="351">
        <v>0</v>
      </c>
      <c r="F21" s="351">
        <v>1.8691588785046727</v>
      </c>
    </row>
    <row r="22" spans="1:6" x14ac:dyDescent="0.2">
      <c r="A22" s="79" t="s">
        <v>128</v>
      </c>
      <c r="B22" s="4">
        <v>0</v>
      </c>
      <c r="C22" s="4">
        <v>37</v>
      </c>
      <c r="E22" s="351">
        <v>0</v>
      </c>
      <c r="F22" s="351">
        <v>8.6448598130841123</v>
      </c>
    </row>
    <row r="23" spans="1:6" x14ac:dyDescent="0.2">
      <c r="A23" s="79" t="s">
        <v>129</v>
      </c>
      <c r="B23" s="4">
        <v>23</v>
      </c>
      <c r="C23" s="4">
        <v>8</v>
      </c>
      <c r="E23" s="351">
        <v>5.1454138702460845</v>
      </c>
      <c r="F23" s="351">
        <v>1.8691588785046727</v>
      </c>
    </row>
    <row r="24" spans="1:6" x14ac:dyDescent="0.2">
      <c r="A24" s="83" t="s">
        <v>112</v>
      </c>
      <c r="B24" s="44">
        <v>23</v>
      </c>
      <c r="C24" s="44">
        <v>42</v>
      </c>
      <c r="E24" s="84" t="s">
        <v>5</v>
      </c>
      <c r="F24" s="84" t="s">
        <v>5</v>
      </c>
    </row>
    <row r="25" spans="1:6" x14ac:dyDescent="0.2">
      <c r="A25" s="36" t="s">
        <v>13</v>
      </c>
      <c r="B25" s="36">
        <v>470</v>
      </c>
      <c r="C25" s="36">
        <v>470</v>
      </c>
      <c r="D25" s="36"/>
      <c r="E25" s="37">
        <v>100</v>
      </c>
      <c r="F25" s="37">
        <v>100</v>
      </c>
    </row>
    <row r="26" spans="1:6" s="6" customFormat="1" ht="8.25" customHeight="1" x14ac:dyDescent="0.2"/>
    <row r="27" spans="1:6" x14ac:dyDescent="0.2">
      <c r="A27" s="3"/>
      <c r="B27" s="416" t="s">
        <v>265</v>
      </c>
      <c r="C27" s="416"/>
      <c r="D27" s="416"/>
      <c r="E27" s="416"/>
      <c r="F27" s="416"/>
    </row>
    <row r="28" spans="1:6" ht="8.25" customHeight="1" x14ac:dyDescent="0.2"/>
    <row r="29" spans="1:6" x14ac:dyDescent="0.2">
      <c r="A29" s="79" t="s">
        <v>114</v>
      </c>
      <c r="B29" s="4">
        <v>135</v>
      </c>
      <c r="C29" s="4">
        <v>153</v>
      </c>
      <c r="E29" s="351">
        <v>30.066815144766146</v>
      </c>
      <c r="F29" s="351">
        <v>34.93150684931507</v>
      </c>
    </row>
    <row r="30" spans="1:6" x14ac:dyDescent="0.2">
      <c r="A30" s="79" t="s">
        <v>115</v>
      </c>
      <c r="B30" s="4">
        <v>59</v>
      </c>
      <c r="C30" s="4">
        <v>12</v>
      </c>
      <c r="E30" s="351">
        <v>13.140311804008908</v>
      </c>
      <c r="F30" s="351">
        <v>2.7397260273972601</v>
      </c>
    </row>
    <row r="31" spans="1:6" x14ac:dyDescent="0.2">
      <c r="A31" s="79" t="s">
        <v>116</v>
      </c>
      <c r="B31" s="4">
        <v>82</v>
      </c>
      <c r="C31" s="4">
        <v>59</v>
      </c>
      <c r="E31" s="351">
        <v>18.262806236080177</v>
      </c>
      <c r="F31" s="351">
        <v>13.470319634703195</v>
      </c>
    </row>
    <row r="32" spans="1:6" x14ac:dyDescent="0.2">
      <c r="A32" s="79" t="s">
        <v>117</v>
      </c>
      <c r="B32" s="4">
        <v>18</v>
      </c>
      <c r="C32" s="4">
        <v>8</v>
      </c>
      <c r="E32" s="351">
        <v>4.0089086859688194</v>
      </c>
      <c r="F32" s="351">
        <v>1.8264840182648401</v>
      </c>
    </row>
    <row r="33" spans="1:6" x14ac:dyDescent="0.2">
      <c r="A33" s="79" t="s">
        <v>118</v>
      </c>
      <c r="B33" s="4">
        <v>19</v>
      </c>
      <c r="C33" s="4">
        <v>7</v>
      </c>
      <c r="E33" s="351">
        <v>4.231625835189309</v>
      </c>
      <c r="F33" s="351">
        <v>1.5981735159817352</v>
      </c>
    </row>
    <row r="34" spans="1:6" x14ac:dyDescent="0.2">
      <c r="A34" s="79" t="s">
        <v>119</v>
      </c>
      <c r="B34" s="4">
        <v>6</v>
      </c>
      <c r="C34" s="4">
        <v>7</v>
      </c>
      <c r="E34" s="351">
        <v>1.3363028953229399</v>
      </c>
      <c r="F34" s="351">
        <v>1.5981735159817352</v>
      </c>
    </row>
    <row r="35" spans="1:6" x14ac:dyDescent="0.2">
      <c r="A35" s="79" t="s">
        <v>120</v>
      </c>
      <c r="B35" s="4">
        <v>7</v>
      </c>
      <c r="C35" s="4">
        <v>0</v>
      </c>
      <c r="E35" s="351">
        <v>1.5590200445434299</v>
      </c>
      <c r="F35" s="351">
        <v>0</v>
      </c>
    </row>
    <row r="36" spans="1:6" x14ac:dyDescent="0.2">
      <c r="A36" s="79" t="s">
        <v>121</v>
      </c>
      <c r="B36" s="4">
        <v>26</v>
      </c>
      <c r="C36" s="4">
        <v>3</v>
      </c>
      <c r="E36" s="351">
        <v>5.7906458797327396</v>
      </c>
      <c r="F36" s="351">
        <v>0.68493150684931503</v>
      </c>
    </row>
    <row r="37" spans="1:6" x14ac:dyDescent="0.2">
      <c r="A37" s="79" t="s">
        <v>122</v>
      </c>
      <c r="B37" s="4">
        <v>16</v>
      </c>
      <c r="C37" s="4">
        <v>62</v>
      </c>
      <c r="E37" s="351">
        <v>3.5634743875278394</v>
      </c>
      <c r="F37" s="351">
        <v>14.15525114155251</v>
      </c>
    </row>
    <row r="38" spans="1:6" x14ac:dyDescent="0.2">
      <c r="A38" s="79" t="s">
        <v>123</v>
      </c>
      <c r="B38" s="4">
        <v>8</v>
      </c>
      <c r="C38" s="4">
        <v>0</v>
      </c>
      <c r="E38" s="351">
        <v>1.7817371937639197</v>
      </c>
      <c r="F38" s="351">
        <v>0</v>
      </c>
    </row>
    <row r="39" spans="1:6" x14ac:dyDescent="0.2">
      <c r="A39" s="79" t="s">
        <v>124</v>
      </c>
      <c r="B39" s="4">
        <v>9</v>
      </c>
      <c r="C39" s="4">
        <v>3</v>
      </c>
      <c r="E39" s="351">
        <v>2.0044543429844097</v>
      </c>
      <c r="F39" s="351">
        <v>0.68493150684931503</v>
      </c>
    </row>
    <row r="40" spans="1:6" x14ac:dyDescent="0.2">
      <c r="A40" s="79" t="s">
        <v>125</v>
      </c>
      <c r="B40" s="4">
        <v>9</v>
      </c>
      <c r="C40" s="4">
        <v>7</v>
      </c>
      <c r="E40" s="351">
        <v>2.0044543429844097</v>
      </c>
      <c r="F40" s="351">
        <v>1.5981735159817352</v>
      </c>
    </row>
    <row r="41" spans="1:6" x14ac:dyDescent="0.2">
      <c r="A41" s="79" t="s">
        <v>126</v>
      </c>
      <c r="B41" s="4">
        <v>4</v>
      </c>
      <c r="C41" s="4">
        <v>14</v>
      </c>
      <c r="E41" s="351">
        <v>0.89086859688195985</v>
      </c>
      <c r="F41" s="351">
        <v>3.1963470319634704</v>
      </c>
    </row>
    <row r="42" spans="1:6" x14ac:dyDescent="0.2">
      <c r="A42" s="79" t="s">
        <v>127</v>
      </c>
      <c r="B42" s="4">
        <v>4</v>
      </c>
      <c r="C42" s="4">
        <v>4</v>
      </c>
      <c r="E42" s="351">
        <v>0.89086859688195985</v>
      </c>
      <c r="F42" s="351">
        <v>0.91324200913242004</v>
      </c>
    </row>
    <row r="43" spans="1:6" x14ac:dyDescent="0.2">
      <c r="A43" s="79" t="s">
        <v>128</v>
      </c>
      <c r="B43" s="4">
        <v>0</v>
      </c>
      <c r="C43" s="4">
        <v>47</v>
      </c>
      <c r="E43" s="351">
        <v>0</v>
      </c>
      <c r="F43" s="351">
        <v>10.730593607305936</v>
      </c>
    </row>
    <row r="44" spans="1:6" x14ac:dyDescent="0.2">
      <c r="A44" s="79" t="s">
        <v>129</v>
      </c>
      <c r="B44" s="4">
        <v>47</v>
      </c>
      <c r="C44" s="4">
        <v>52</v>
      </c>
      <c r="E44" s="351">
        <v>10.46770601336303</v>
      </c>
      <c r="F44" s="351">
        <v>11.87214611872146</v>
      </c>
    </row>
    <row r="45" spans="1:6" x14ac:dyDescent="0.2">
      <c r="A45" s="83" t="s">
        <v>112</v>
      </c>
      <c r="B45" s="44">
        <v>17</v>
      </c>
      <c r="C45" s="44">
        <v>28</v>
      </c>
      <c r="D45" s="6"/>
      <c r="E45" s="55" t="s">
        <v>5</v>
      </c>
      <c r="F45" s="55" t="s">
        <v>5</v>
      </c>
    </row>
    <row r="46" spans="1:6" x14ac:dyDescent="0.2">
      <c r="A46" s="36" t="s">
        <v>13</v>
      </c>
      <c r="B46" s="6">
        <v>466</v>
      </c>
      <c r="C46" s="6">
        <v>466</v>
      </c>
      <c r="D46" s="6"/>
      <c r="E46" s="50">
        <v>100</v>
      </c>
      <c r="F46" s="50">
        <v>100</v>
      </c>
    </row>
    <row r="47" spans="1:6" ht="7.5" customHeight="1" x14ac:dyDescent="0.2">
      <c r="A47" s="6"/>
      <c r="B47" s="6"/>
      <c r="C47" s="6"/>
      <c r="D47" s="6"/>
      <c r="E47" s="6"/>
      <c r="F47" s="6"/>
    </row>
    <row r="48" spans="1:6" x14ac:dyDescent="0.2">
      <c r="A48" s="3"/>
      <c r="B48" s="416" t="s">
        <v>283</v>
      </c>
      <c r="C48" s="416"/>
      <c r="D48" s="416"/>
      <c r="E48" s="416"/>
      <c r="F48" s="416"/>
    </row>
    <row r="49" spans="1:6" ht="6.75" customHeight="1" x14ac:dyDescent="0.2"/>
    <row r="50" spans="1:6" x14ac:dyDescent="0.2">
      <c r="A50" s="79" t="s">
        <v>114</v>
      </c>
      <c r="B50" s="4">
        <v>135</v>
      </c>
      <c r="C50" s="4">
        <v>142</v>
      </c>
      <c r="E50" s="351">
        <f>B50/(B$68-B$67)*100</f>
        <v>30.066815144766146</v>
      </c>
      <c r="F50" s="351">
        <f>C50/(C$68-C$67)*100</f>
        <v>32.346241457858774</v>
      </c>
    </row>
    <row r="51" spans="1:6" x14ac:dyDescent="0.2">
      <c r="A51" s="79" t="s">
        <v>115</v>
      </c>
      <c r="B51" s="4">
        <v>51</v>
      </c>
      <c r="C51" s="4">
        <v>19</v>
      </c>
      <c r="E51" s="351">
        <f t="shared" ref="E51:E65" si="0">B51/(B$68-B$67)*100</f>
        <v>11.358574610244988</v>
      </c>
      <c r="F51" s="351">
        <f t="shared" ref="F51:F66" si="1">C51/(C$68-C$67)*100</f>
        <v>4.3280182232346238</v>
      </c>
    </row>
    <row r="52" spans="1:6" x14ac:dyDescent="0.2">
      <c r="A52" s="79" t="s">
        <v>116</v>
      </c>
      <c r="B52" s="4">
        <v>87</v>
      </c>
      <c r="C52" s="4">
        <v>67</v>
      </c>
      <c r="E52" s="351">
        <f t="shared" si="0"/>
        <v>19.376391982182628</v>
      </c>
      <c r="F52" s="351">
        <f t="shared" si="1"/>
        <v>15.261958997722095</v>
      </c>
    </row>
    <row r="53" spans="1:6" x14ac:dyDescent="0.2">
      <c r="A53" s="79" t="s">
        <v>117</v>
      </c>
      <c r="B53" s="4">
        <v>18</v>
      </c>
      <c r="C53" s="4">
        <v>9</v>
      </c>
      <c r="E53" s="351">
        <f t="shared" si="0"/>
        <v>4.0089086859688194</v>
      </c>
      <c r="F53" s="351">
        <f t="shared" si="1"/>
        <v>2.0501138952164011</v>
      </c>
    </row>
    <row r="54" spans="1:6" x14ac:dyDescent="0.2">
      <c r="A54" s="79" t="s">
        <v>118</v>
      </c>
      <c r="B54" s="4">
        <v>22</v>
      </c>
      <c r="C54" s="4">
        <v>12</v>
      </c>
      <c r="E54" s="351">
        <f t="shared" si="0"/>
        <v>4.8997772828507795</v>
      </c>
      <c r="F54" s="351">
        <f t="shared" si="1"/>
        <v>2.7334851936218678</v>
      </c>
    </row>
    <row r="55" spans="1:6" x14ac:dyDescent="0.2">
      <c r="A55" s="79" t="s">
        <v>119</v>
      </c>
      <c r="B55" s="4">
        <v>12</v>
      </c>
      <c r="C55" s="4">
        <v>14</v>
      </c>
      <c r="E55" s="351">
        <f t="shared" si="0"/>
        <v>2.6726057906458798</v>
      </c>
      <c r="F55" s="351">
        <f t="shared" si="1"/>
        <v>3.1890660592255129</v>
      </c>
    </row>
    <row r="56" spans="1:6" x14ac:dyDescent="0.2">
      <c r="A56" s="79" t="s">
        <v>120</v>
      </c>
      <c r="B56" s="4">
        <v>11</v>
      </c>
      <c r="C56" s="4">
        <v>1</v>
      </c>
      <c r="E56" s="351">
        <f t="shared" si="0"/>
        <v>2.4498886414253898</v>
      </c>
      <c r="F56" s="351">
        <f t="shared" si="1"/>
        <v>0.22779043280182232</v>
      </c>
    </row>
    <row r="57" spans="1:6" x14ac:dyDescent="0.2">
      <c r="A57" s="79" t="s">
        <v>121</v>
      </c>
      <c r="B57" s="4">
        <v>31</v>
      </c>
      <c r="C57" s="4">
        <v>4</v>
      </c>
      <c r="E57" s="351">
        <f t="shared" si="0"/>
        <v>6.9042316258351892</v>
      </c>
      <c r="F57" s="351">
        <f t="shared" si="1"/>
        <v>0.91116173120728927</v>
      </c>
    </row>
    <row r="58" spans="1:6" x14ac:dyDescent="0.2">
      <c r="A58" s="79" t="s">
        <v>122</v>
      </c>
      <c r="B58" s="4">
        <v>24</v>
      </c>
      <c r="C58" s="4">
        <v>67</v>
      </c>
      <c r="E58" s="351">
        <f t="shared" si="0"/>
        <v>5.3452115812917596</v>
      </c>
      <c r="F58" s="351">
        <f t="shared" si="1"/>
        <v>15.261958997722095</v>
      </c>
    </row>
    <row r="59" spans="1:6" x14ac:dyDescent="0.2">
      <c r="A59" s="79" t="s">
        <v>123</v>
      </c>
      <c r="B59" s="4">
        <v>8</v>
      </c>
      <c r="C59" s="4">
        <v>0</v>
      </c>
      <c r="E59" s="351">
        <f t="shared" si="0"/>
        <v>1.7817371937639197</v>
      </c>
      <c r="F59" s="351">
        <f t="shared" si="1"/>
        <v>0</v>
      </c>
    </row>
    <row r="60" spans="1:6" x14ac:dyDescent="0.2">
      <c r="A60" s="79" t="s">
        <v>124</v>
      </c>
      <c r="B60" s="4">
        <v>5</v>
      </c>
      <c r="C60" s="4">
        <v>4</v>
      </c>
      <c r="E60" s="351">
        <f t="shared" si="0"/>
        <v>1.1135857461024499</v>
      </c>
      <c r="F60" s="351">
        <f t="shared" si="1"/>
        <v>0.91116173120728927</v>
      </c>
    </row>
    <row r="61" spans="1:6" x14ac:dyDescent="0.2">
      <c r="A61" s="79" t="s">
        <v>125</v>
      </c>
      <c r="B61" s="4">
        <v>9</v>
      </c>
      <c r="C61" s="4">
        <v>8</v>
      </c>
      <c r="E61" s="351">
        <f t="shared" si="0"/>
        <v>2.0044543429844097</v>
      </c>
      <c r="F61" s="351">
        <f t="shared" si="1"/>
        <v>1.8223234624145785</v>
      </c>
    </row>
    <row r="62" spans="1:6" x14ac:dyDescent="0.2">
      <c r="A62" s="79" t="s">
        <v>126</v>
      </c>
      <c r="B62" s="4">
        <v>4</v>
      </c>
      <c r="C62" s="4">
        <v>6</v>
      </c>
      <c r="E62" s="351">
        <f t="shared" si="0"/>
        <v>0.89086859688195985</v>
      </c>
      <c r="F62" s="351">
        <f t="shared" si="1"/>
        <v>1.3667425968109339</v>
      </c>
    </row>
    <row r="63" spans="1:6" x14ac:dyDescent="0.2">
      <c r="A63" s="79" t="s">
        <v>127</v>
      </c>
      <c r="B63" s="4">
        <v>2</v>
      </c>
      <c r="C63" s="4">
        <v>14</v>
      </c>
      <c r="E63" s="351">
        <f t="shared" si="0"/>
        <v>0.44543429844097993</v>
      </c>
      <c r="F63" s="351">
        <f t="shared" si="1"/>
        <v>3.1890660592255129</v>
      </c>
    </row>
    <row r="64" spans="1:6" x14ac:dyDescent="0.2">
      <c r="A64" s="79" t="s">
        <v>128</v>
      </c>
      <c r="B64" s="4">
        <v>0</v>
      </c>
      <c r="C64" s="4">
        <v>29</v>
      </c>
      <c r="E64" s="351">
        <f t="shared" si="0"/>
        <v>0</v>
      </c>
      <c r="F64" s="351">
        <f t="shared" si="1"/>
        <v>6.6059225512528474</v>
      </c>
    </row>
    <row r="65" spans="1:6" x14ac:dyDescent="0.2">
      <c r="A65" s="79" t="s">
        <v>297</v>
      </c>
      <c r="B65" s="4">
        <v>2</v>
      </c>
      <c r="C65" s="4">
        <v>0</v>
      </c>
      <c r="E65" s="351">
        <f t="shared" si="0"/>
        <v>0.44543429844097993</v>
      </c>
      <c r="F65" s="351">
        <f t="shared" si="1"/>
        <v>0</v>
      </c>
    </row>
    <row r="66" spans="1:6" x14ac:dyDescent="0.2">
      <c r="A66" s="79" t="s">
        <v>129</v>
      </c>
      <c r="B66" s="4">
        <v>28</v>
      </c>
      <c r="C66" s="4">
        <v>43</v>
      </c>
      <c r="E66" s="351">
        <f>B66/(B$68-B$67)*100</f>
        <v>6.2360801781737196</v>
      </c>
      <c r="F66" s="351">
        <f t="shared" si="1"/>
        <v>9.7949886104783594</v>
      </c>
    </row>
    <row r="67" spans="1:6" x14ac:dyDescent="0.2">
      <c r="A67" s="83" t="s">
        <v>112</v>
      </c>
      <c r="B67" s="212">
        <v>24</v>
      </c>
      <c r="C67" s="212">
        <v>34</v>
      </c>
      <c r="E67" s="84" t="s">
        <v>5</v>
      </c>
      <c r="F67" s="84" t="s">
        <v>5</v>
      </c>
    </row>
    <row r="68" spans="1:6" x14ac:dyDescent="0.2">
      <c r="A68" s="26" t="s">
        <v>13</v>
      </c>
      <c r="B68" s="26">
        <f>SUM(B50:B67)</f>
        <v>473</v>
      </c>
      <c r="C68" s="26">
        <f>SUM(C50:C67)</f>
        <v>473</v>
      </c>
      <c r="D68" s="26"/>
      <c r="E68" s="27">
        <v>100</v>
      </c>
      <c r="F68" s="27">
        <v>100</v>
      </c>
    </row>
  </sheetData>
  <mergeCells count="3">
    <mergeCell ref="B6:F6"/>
    <mergeCell ref="B27:F27"/>
    <mergeCell ref="B48:F48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M20"/>
  <sheetViews>
    <sheetView topLeftCell="A2" zoomScaleNormal="100" workbookViewId="0">
      <selection activeCell="L39" sqref="L39"/>
    </sheetView>
  </sheetViews>
  <sheetFormatPr defaultColWidth="8.85546875" defaultRowHeight="12.75" x14ac:dyDescent="0.2"/>
  <cols>
    <col min="1" max="1" width="21" customWidth="1"/>
    <col min="2" max="3" width="9.85546875" customWidth="1"/>
    <col min="4" max="4" width="0.7109375" customWidth="1"/>
    <col min="5" max="6" width="9.7109375" customWidth="1"/>
    <col min="7" max="7" width="1" customWidth="1"/>
    <col min="8" max="9" width="10.140625" customWidth="1"/>
    <col min="10" max="10" width="0.7109375" customWidth="1"/>
    <col min="11" max="11" width="11.28515625" customWidth="1"/>
    <col min="12" max="12" width="17.140625" customWidth="1"/>
  </cols>
  <sheetData>
    <row r="1" spans="1:13" ht="13.5" customHeight="1" x14ac:dyDescent="0.2">
      <c r="A1" s="58" t="s">
        <v>300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x14ac:dyDescent="0.2">
      <c r="A3" s="15"/>
      <c r="B3" s="4"/>
      <c r="C3" s="4"/>
      <c r="D3" s="6"/>
      <c r="E3" s="4"/>
      <c r="F3" s="4"/>
      <c r="G3" s="4"/>
      <c r="H3" s="4"/>
      <c r="I3" s="4"/>
      <c r="J3" s="15"/>
      <c r="K3" s="4"/>
      <c r="L3" s="6"/>
    </row>
    <row r="4" spans="1:13" ht="12.75" customHeight="1" x14ac:dyDescent="0.2">
      <c r="A4" s="6"/>
      <c r="B4" s="408">
        <v>2016</v>
      </c>
      <c r="C4" s="408"/>
      <c r="D4" s="60"/>
      <c r="E4" s="408">
        <v>2017</v>
      </c>
      <c r="F4" s="408"/>
      <c r="G4" s="60"/>
      <c r="H4" s="408">
        <v>2018</v>
      </c>
      <c r="I4" s="408"/>
      <c r="J4" s="345"/>
      <c r="K4" s="417" t="s">
        <v>299</v>
      </c>
      <c r="L4" s="417"/>
    </row>
    <row r="5" spans="1:13" ht="51" customHeight="1" x14ac:dyDescent="0.2">
      <c r="A5" s="15" t="s">
        <v>51</v>
      </c>
      <c r="B5" s="374" t="s">
        <v>1</v>
      </c>
      <c r="C5" s="374">
        <v>7</v>
      </c>
      <c r="D5" s="374"/>
      <c r="E5" s="374" t="s">
        <v>1</v>
      </c>
      <c r="F5" s="374" t="s">
        <v>37</v>
      </c>
      <c r="G5" s="51"/>
      <c r="H5" s="214" t="s">
        <v>1</v>
      </c>
      <c r="I5" s="214" t="s">
        <v>37</v>
      </c>
      <c r="J5" s="214"/>
      <c r="K5" s="61" t="s">
        <v>1</v>
      </c>
      <c r="L5" s="61" t="s">
        <v>239</v>
      </c>
    </row>
    <row r="6" spans="1:13" x14ac:dyDescent="0.2">
      <c r="A6" s="6"/>
      <c r="B6" s="4"/>
      <c r="C6" s="4"/>
      <c r="D6" s="4"/>
      <c r="E6" s="4"/>
      <c r="F6" s="4"/>
      <c r="G6" s="4"/>
      <c r="H6" s="4"/>
      <c r="I6" s="4"/>
      <c r="J6" s="4"/>
      <c r="K6" s="88"/>
      <c r="L6" s="89"/>
    </row>
    <row r="7" spans="1:13" x14ac:dyDescent="0.2">
      <c r="A7" s="6" t="s">
        <v>52</v>
      </c>
      <c r="B7" s="43">
        <v>27</v>
      </c>
      <c r="C7" s="63">
        <v>9.375</v>
      </c>
      <c r="D7" s="63"/>
      <c r="E7" s="62">
        <v>23</v>
      </c>
      <c r="F7" s="63">
        <v>8.778625954198473</v>
      </c>
      <c r="G7" s="63"/>
      <c r="H7" s="62">
        <v>18</v>
      </c>
      <c r="I7" s="63">
        <f>H7/H$16*100</f>
        <v>7.5630252100840334</v>
      </c>
      <c r="J7" s="63"/>
      <c r="K7" s="62">
        <f>B7+E7+H7</f>
        <v>68</v>
      </c>
      <c r="L7" s="63">
        <v>15.6</v>
      </c>
      <c r="M7" s="63"/>
    </row>
    <row r="8" spans="1:13" x14ac:dyDescent="0.2">
      <c r="A8" s="6" t="s">
        <v>53</v>
      </c>
      <c r="B8" s="43">
        <v>95</v>
      </c>
      <c r="C8" s="63">
        <v>32.986111111111107</v>
      </c>
      <c r="D8" s="63"/>
      <c r="E8" s="62">
        <v>83</v>
      </c>
      <c r="F8" s="63">
        <v>31.679389312977097</v>
      </c>
      <c r="G8" s="63"/>
      <c r="H8" s="62">
        <v>77</v>
      </c>
      <c r="I8" s="63">
        <f t="shared" ref="I8:I15" si="0">H8/H$16*100</f>
        <v>32.352941176470587</v>
      </c>
      <c r="J8" s="63"/>
      <c r="K8" s="62">
        <f t="shared" ref="K8:K15" si="1">B8+E8+H8</f>
        <v>255</v>
      </c>
      <c r="L8" s="63">
        <v>19.855545069751361</v>
      </c>
      <c r="M8" s="63"/>
    </row>
    <row r="9" spans="1:13" x14ac:dyDescent="0.2">
      <c r="A9" s="6" t="s">
        <v>54</v>
      </c>
      <c r="B9" s="43">
        <v>14</v>
      </c>
      <c r="C9" s="63">
        <v>4.8611111111111116</v>
      </c>
      <c r="D9" s="63"/>
      <c r="E9" s="62">
        <v>14</v>
      </c>
      <c r="F9" s="63">
        <v>5.343511450381679</v>
      </c>
      <c r="G9" s="63"/>
      <c r="H9" s="62">
        <v>13</v>
      </c>
      <c r="I9" s="63">
        <f t="shared" si="0"/>
        <v>5.46218487394958</v>
      </c>
      <c r="J9" s="63"/>
      <c r="K9" s="62">
        <f t="shared" si="1"/>
        <v>41</v>
      </c>
      <c r="L9" s="63">
        <v>14.814975410754226</v>
      </c>
      <c r="M9" s="63"/>
    </row>
    <row r="10" spans="1:13" x14ac:dyDescent="0.2">
      <c r="A10" s="6" t="s">
        <v>55</v>
      </c>
      <c r="B10" s="43">
        <v>14</v>
      </c>
      <c r="C10" s="63">
        <v>4.8611111111111116</v>
      </c>
      <c r="D10" s="63"/>
      <c r="E10" s="62">
        <v>24</v>
      </c>
      <c r="F10" s="63">
        <v>9.1603053435114496</v>
      </c>
      <c r="G10" s="63"/>
      <c r="H10" s="62">
        <v>18</v>
      </c>
      <c r="I10" s="63">
        <f t="shared" si="0"/>
        <v>7.5630252100840334</v>
      </c>
      <c r="J10" s="63"/>
      <c r="K10" s="62">
        <f t="shared" si="1"/>
        <v>56</v>
      </c>
      <c r="L10" s="63">
        <v>13.229388140798489</v>
      </c>
      <c r="M10" s="63"/>
    </row>
    <row r="11" spans="1:13" x14ac:dyDescent="0.2">
      <c r="A11" s="6" t="s">
        <v>56</v>
      </c>
      <c r="B11" s="43">
        <v>43</v>
      </c>
      <c r="C11" s="63">
        <v>14.930555555555555</v>
      </c>
      <c r="D11" s="63"/>
      <c r="E11" s="62">
        <v>29</v>
      </c>
      <c r="F11" s="63">
        <v>11.068702290076336</v>
      </c>
      <c r="G11" s="63"/>
      <c r="H11" s="62">
        <v>28</v>
      </c>
      <c r="I11" s="63">
        <f t="shared" si="0"/>
        <v>11.76470588235294</v>
      </c>
      <c r="J11" s="63"/>
      <c r="K11" s="62">
        <f t="shared" si="1"/>
        <v>100</v>
      </c>
      <c r="L11" s="63">
        <v>20.108788546034042</v>
      </c>
      <c r="M11" s="63"/>
    </row>
    <row r="12" spans="1:13" x14ac:dyDescent="0.2">
      <c r="A12" s="6" t="s">
        <v>57</v>
      </c>
      <c r="B12" s="43">
        <v>40</v>
      </c>
      <c r="C12" s="63">
        <v>13.888888888888889</v>
      </c>
      <c r="D12" s="63"/>
      <c r="E12" s="62">
        <v>34</v>
      </c>
      <c r="F12" s="63">
        <v>12.977099236641221</v>
      </c>
      <c r="G12" s="63"/>
      <c r="H12" s="62">
        <v>37</v>
      </c>
      <c r="I12" s="63">
        <f t="shared" si="0"/>
        <v>15.546218487394958</v>
      </c>
      <c r="J12" s="63"/>
      <c r="K12" s="62">
        <f t="shared" si="1"/>
        <v>111</v>
      </c>
      <c r="L12" s="63">
        <v>20.437246605759992</v>
      </c>
      <c r="M12" s="63"/>
    </row>
    <row r="13" spans="1:13" x14ac:dyDescent="0.2">
      <c r="A13" s="6" t="s">
        <v>58</v>
      </c>
      <c r="B13" s="43">
        <v>22</v>
      </c>
      <c r="C13" s="63">
        <v>7.6388888888888893</v>
      </c>
      <c r="D13" s="63"/>
      <c r="E13" s="62">
        <v>19</v>
      </c>
      <c r="F13" s="63">
        <v>7.2519083969465647</v>
      </c>
      <c r="G13" s="63"/>
      <c r="H13" s="62">
        <v>17</v>
      </c>
      <c r="I13" s="63">
        <f t="shared" si="0"/>
        <v>7.1428571428571423</v>
      </c>
      <c r="J13" s="63"/>
      <c r="K13" s="62">
        <f t="shared" si="1"/>
        <v>58</v>
      </c>
      <c r="L13" s="63">
        <v>15.542264239929684</v>
      </c>
      <c r="M13" s="63"/>
    </row>
    <row r="14" spans="1:13" x14ac:dyDescent="0.2">
      <c r="A14" s="6" t="s">
        <v>59</v>
      </c>
      <c r="B14" s="43">
        <v>19</v>
      </c>
      <c r="C14" s="63">
        <v>6.5972222222222223</v>
      </c>
      <c r="D14" s="63"/>
      <c r="E14" s="62">
        <v>15</v>
      </c>
      <c r="F14" s="63">
        <v>5.7251908396946565</v>
      </c>
      <c r="G14" s="63"/>
      <c r="H14" s="62">
        <v>13</v>
      </c>
      <c r="I14" s="63">
        <f t="shared" si="0"/>
        <v>5.46218487394958</v>
      </c>
      <c r="J14" s="63"/>
      <c r="K14" s="62">
        <f t="shared" si="1"/>
        <v>47</v>
      </c>
      <c r="L14" s="63">
        <v>14.117929770808928</v>
      </c>
      <c r="M14" s="63"/>
    </row>
    <row r="15" spans="1:13" x14ac:dyDescent="0.2">
      <c r="A15" s="6" t="s">
        <v>60</v>
      </c>
      <c r="B15" s="43">
        <v>14</v>
      </c>
      <c r="C15" s="63">
        <v>4.8611111111111116</v>
      </c>
      <c r="D15" s="63"/>
      <c r="E15" s="62">
        <v>21</v>
      </c>
      <c r="F15" s="63">
        <v>8.015267175572518</v>
      </c>
      <c r="G15" s="63"/>
      <c r="H15" s="62">
        <v>17</v>
      </c>
      <c r="I15" s="63">
        <f t="shared" si="0"/>
        <v>7.1428571428571423</v>
      </c>
      <c r="J15" s="63"/>
      <c r="K15" s="62">
        <f t="shared" si="1"/>
        <v>52</v>
      </c>
      <c r="L15" s="63">
        <v>15.479231039430363</v>
      </c>
      <c r="M15" s="63"/>
    </row>
    <row r="16" spans="1:13" ht="13.5" x14ac:dyDescent="0.2">
      <c r="A16" s="36" t="s">
        <v>61</v>
      </c>
      <c r="B16" s="64">
        <v>288</v>
      </c>
      <c r="C16" s="65">
        <v>100</v>
      </c>
      <c r="D16" s="65"/>
      <c r="E16" s="64">
        <v>262</v>
      </c>
      <c r="F16" s="65">
        <v>100</v>
      </c>
      <c r="G16" s="65"/>
      <c r="H16" s="64">
        <f>SUM(H7:H15)</f>
        <v>238</v>
      </c>
      <c r="I16" s="65">
        <v>100</v>
      </c>
      <c r="J16" s="65"/>
      <c r="K16" s="64">
        <f>B16+E16+H16</f>
        <v>788</v>
      </c>
      <c r="L16" s="65">
        <v>17.526042499653478</v>
      </c>
      <c r="M16" s="63"/>
    </row>
    <row r="17" spans="1:12" x14ac:dyDescent="0.2">
      <c r="A17" s="6" t="s">
        <v>62</v>
      </c>
      <c r="B17" s="62">
        <v>182</v>
      </c>
      <c r="C17" s="375" t="s">
        <v>5</v>
      </c>
      <c r="D17" s="66"/>
      <c r="E17" s="62">
        <v>204</v>
      </c>
      <c r="F17" s="375" t="s">
        <v>5</v>
      </c>
      <c r="G17" s="66"/>
      <c r="H17" s="62">
        <v>235</v>
      </c>
      <c r="I17" s="52" t="s">
        <v>5</v>
      </c>
      <c r="J17" s="52"/>
      <c r="K17" s="62">
        <f>B17+E17+H17</f>
        <v>621</v>
      </c>
      <c r="L17" s="337" t="s">
        <v>5</v>
      </c>
    </row>
    <row r="18" spans="1:12" x14ac:dyDescent="0.2">
      <c r="A18" s="26" t="s">
        <v>13</v>
      </c>
      <c r="B18" s="67">
        <v>470</v>
      </c>
      <c r="C18" s="376" t="s">
        <v>5</v>
      </c>
      <c r="D18" s="68"/>
      <c r="E18" s="67">
        <v>466</v>
      </c>
      <c r="F18" s="376" t="s">
        <v>5</v>
      </c>
      <c r="G18" s="68"/>
      <c r="H18" s="67">
        <f>SUM(H16:H17)</f>
        <v>473</v>
      </c>
      <c r="I18" s="16" t="s">
        <v>5</v>
      </c>
      <c r="J18" s="16"/>
      <c r="K18" s="199">
        <f>B18+E18+H18</f>
        <v>1409</v>
      </c>
      <c r="L18" s="338" t="s">
        <v>5</v>
      </c>
    </row>
    <row r="19" spans="1:12" x14ac:dyDescent="0.2">
      <c r="A19" s="29" t="s">
        <v>63</v>
      </c>
      <c r="C19" s="4"/>
      <c r="D19" s="6"/>
      <c r="E19" s="4"/>
      <c r="F19" s="4"/>
      <c r="G19" s="4"/>
      <c r="H19" s="4"/>
      <c r="I19" s="4"/>
      <c r="J19" s="4"/>
      <c r="K19" s="87"/>
      <c r="L19" s="17"/>
    </row>
    <row r="20" spans="1:12" x14ac:dyDescent="0.2">
      <c r="A20" s="86"/>
    </row>
  </sheetData>
  <mergeCells count="4">
    <mergeCell ref="B4:C4"/>
    <mergeCell ref="E4:F4"/>
    <mergeCell ref="K4:L4"/>
    <mergeCell ref="H4:I4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28" zoomScaleNormal="100" workbookViewId="0">
      <selection activeCell="H26" sqref="H26"/>
    </sheetView>
  </sheetViews>
  <sheetFormatPr defaultColWidth="9.140625" defaultRowHeight="12" x14ac:dyDescent="0.2"/>
  <cols>
    <col min="1" max="1" width="43.140625" style="4" customWidth="1"/>
    <col min="2" max="4" width="12.42578125" style="4" customWidth="1"/>
    <col min="5" max="5" width="17.42578125" style="4" customWidth="1"/>
    <col min="6" max="6" width="20.42578125" style="4" customWidth="1"/>
    <col min="7" max="16384" width="9.140625" style="4"/>
  </cols>
  <sheetData>
    <row r="1" spans="1:6" ht="17.25" customHeight="1" x14ac:dyDescent="0.2">
      <c r="A1" s="3" t="s">
        <v>301</v>
      </c>
      <c r="B1" s="3"/>
      <c r="C1" s="3"/>
    </row>
    <row r="2" spans="1:6" ht="17.25" customHeight="1" x14ac:dyDescent="0.2">
      <c r="A2" s="5"/>
      <c r="B2" s="26"/>
      <c r="C2" s="26"/>
      <c r="D2" s="15"/>
      <c r="E2" s="15"/>
    </row>
    <row r="3" spans="1:6" ht="19.5" customHeight="1" x14ac:dyDescent="0.2">
      <c r="A3" s="418" t="s">
        <v>322</v>
      </c>
      <c r="B3" s="421">
        <v>2016</v>
      </c>
      <c r="C3" s="424">
        <v>2017</v>
      </c>
      <c r="D3" s="424">
        <v>2018</v>
      </c>
      <c r="E3" s="427" t="s">
        <v>299</v>
      </c>
      <c r="F3" s="428"/>
    </row>
    <row r="4" spans="1:6" ht="16.5" customHeight="1" x14ac:dyDescent="0.2">
      <c r="A4" s="419"/>
      <c r="B4" s="422"/>
      <c r="C4" s="425"/>
      <c r="D4" s="425"/>
      <c r="E4" s="429" t="s">
        <v>7</v>
      </c>
      <c r="F4" s="431" t="s">
        <v>64</v>
      </c>
    </row>
    <row r="5" spans="1:6" ht="21" customHeight="1" x14ac:dyDescent="0.2">
      <c r="A5" s="420"/>
      <c r="B5" s="423"/>
      <c r="C5" s="426"/>
      <c r="D5" s="426"/>
      <c r="E5" s="430"/>
      <c r="F5" s="432"/>
    </row>
    <row r="6" spans="1:6" ht="7.5" customHeight="1" x14ac:dyDescent="0.2">
      <c r="A6" s="6"/>
      <c r="E6" s="17"/>
      <c r="F6" s="20"/>
    </row>
    <row r="7" spans="1:6" ht="13.5" customHeight="1" x14ac:dyDescent="0.2">
      <c r="A7" s="174" t="s">
        <v>65</v>
      </c>
      <c r="B7" s="4">
        <v>7</v>
      </c>
      <c r="C7" s="4">
        <v>7</v>
      </c>
      <c r="D7" s="4">
        <v>3</v>
      </c>
      <c r="E7" s="87">
        <f>SUM(B7:D7)</f>
        <v>17</v>
      </c>
      <c r="F7" s="351">
        <v>24.758243038564604</v>
      </c>
    </row>
    <row r="8" spans="1:6" ht="13.5" customHeight="1" x14ac:dyDescent="0.2">
      <c r="A8" s="174" t="s">
        <v>66</v>
      </c>
      <c r="B8" s="4">
        <v>20</v>
      </c>
      <c r="C8" s="4">
        <v>15</v>
      </c>
      <c r="D8" s="4">
        <v>19</v>
      </c>
      <c r="E8" s="87">
        <f t="shared" ref="E8:E47" si="0">SUM(B8:D8)</f>
        <v>54</v>
      </c>
      <c r="F8" s="351">
        <v>24.768142664501745</v>
      </c>
    </row>
    <row r="9" spans="1:6" ht="13.5" customHeight="1" x14ac:dyDescent="0.2">
      <c r="A9" s="174" t="s">
        <v>67</v>
      </c>
      <c r="B9" s="4">
        <v>8</v>
      </c>
      <c r="C9" s="4">
        <v>9</v>
      </c>
      <c r="D9" s="4">
        <v>7</v>
      </c>
      <c r="E9" s="87">
        <f t="shared" si="0"/>
        <v>24</v>
      </c>
      <c r="F9" s="49">
        <v>15.439544533436264</v>
      </c>
    </row>
    <row r="10" spans="1:6" ht="13.5" customHeight="1" x14ac:dyDescent="0.2">
      <c r="A10" s="174" t="s">
        <v>68</v>
      </c>
      <c r="B10" s="4">
        <v>14</v>
      </c>
      <c r="C10" s="4">
        <v>10</v>
      </c>
      <c r="D10" s="4">
        <v>10</v>
      </c>
      <c r="E10" s="87">
        <f t="shared" si="0"/>
        <v>34</v>
      </c>
      <c r="F10" s="49">
        <v>15.615599064901184</v>
      </c>
    </row>
    <row r="11" spans="1:6" ht="13.5" customHeight="1" x14ac:dyDescent="0.2">
      <c r="A11" s="174" t="s">
        <v>69</v>
      </c>
      <c r="B11" s="4">
        <v>19</v>
      </c>
      <c r="C11" s="4">
        <v>15</v>
      </c>
      <c r="D11" s="4">
        <v>13</v>
      </c>
      <c r="E11" s="87">
        <f t="shared" si="0"/>
        <v>47</v>
      </c>
      <c r="F11" s="49">
        <v>14.117929770808928</v>
      </c>
    </row>
    <row r="12" spans="1:6" ht="13.5" customHeight="1" x14ac:dyDescent="0.2">
      <c r="A12" s="174" t="s">
        <v>316</v>
      </c>
      <c r="B12" s="4">
        <f>B13+B14</f>
        <v>12</v>
      </c>
      <c r="C12" s="4">
        <f t="shared" ref="C12:E12" si="1">C13+C14</f>
        <v>10</v>
      </c>
      <c r="D12" s="4">
        <f t="shared" si="1"/>
        <v>7</v>
      </c>
      <c r="E12" s="4">
        <f t="shared" si="1"/>
        <v>29</v>
      </c>
      <c r="F12" s="49">
        <v>16.100000000000001</v>
      </c>
    </row>
    <row r="13" spans="1:6" ht="13.5" customHeight="1" x14ac:dyDescent="0.2">
      <c r="A13" s="390" t="s">
        <v>70</v>
      </c>
      <c r="B13" s="23">
        <v>0</v>
      </c>
      <c r="C13" s="23">
        <v>0</v>
      </c>
      <c r="D13" s="23">
        <v>1</v>
      </c>
      <c r="E13" s="391">
        <f t="shared" si="0"/>
        <v>1</v>
      </c>
      <c r="F13" s="208">
        <v>4.2927666881305004</v>
      </c>
    </row>
    <row r="14" spans="1:6" ht="13.5" customHeight="1" x14ac:dyDescent="0.2">
      <c r="A14" s="390" t="s">
        <v>71</v>
      </c>
      <c r="B14" s="23">
        <v>12</v>
      </c>
      <c r="C14" s="23">
        <v>10</v>
      </c>
      <c r="D14" s="23">
        <v>6</v>
      </c>
      <c r="E14" s="391">
        <f t="shared" si="0"/>
        <v>28</v>
      </c>
      <c r="F14" s="208">
        <v>17.840303794887479</v>
      </c>
    </row>
    <row r="15" spans="1:6" ht="13.5" customHeight="1" x14ac:dyDescent="0.2">
      <c r="A15" s="174" t="s">
        <v>72</v>
      </c>
      <c r="B15" s="4">
        <v>23</v>
      </c>
      <c r="C15" s="4">
        <v>20</v>
      </c>
      <c r="D15" s="4">
        <v>22</v>
      </c>
      <c r="E15" s="87">
        <f t="shared" si="0"/>
        <v>65</v>
      </c>
      <c r="F15" s="49">
        <v>24.787967539203127</v>
      </c>
    </row>
    <row r="16" spans="1:6" ht="13.5" customHeight="1" x14ac:dyDescent="0.2">
      <c r="A16" s="174" t="s">
        <v>317</v>
      </c>
      <c r="B16" s="4">
        <f>B17+B18</f>
        <v>4</v>
      </c>
      <c r="C16" s="4">
        <f t="shared" ref="C16:E16" si="2">C17+C18</f>
        <v>7</v>
      </c>
      <c r="D16" s="4">
        <f t="shared" si="2"/>
        <v>9</v>
      </c>
      <c r="E16" s="4">
        <f t="shared" si="2"/>
        <v>20</v>
      </c>
      <c r="F16" s="4">
        <v>11.5</v>
      </c>
    </row>
    <row r="17" spans="1:6" ht="13.5" customHeight="1" x14ac:dyDescent="0.2">
      <c r="A17" s="390" t="s">
        <v>73</v>
      </c>
      <c r="B17" s="23">
        <v>3</v>
      </c>
      <c r="C17" s="23">
        <v>4</v>
      </c>
      <c r="D17" s="23">
        <v>6</v>
      </c>
      <c r="E17" s="391">
        <f t="shared" si="0"/>
        <v>13</v>
      </c>
      <c r="F17" s="208">
        <v>12.649852094037055</v>
      </c>
    </row>
    <row r="18" spans="1:6" ht="13.5" customHeight="1" x14ac:dyDescent="0.2">
      <c r="A18" s="390" t="s">
        <v>74</v>
      </c>
      <c r="B18" s="23">
        <v>1</v>
      </c>
      <c r="C18" s="23">
        <v>3</v>
      </c>
      <c r="D18" s="23">
        <v>3</v>
      </c>
      <c r="E18" s="391">
        <f t="shared" si="0"/>
        <v>7</v>
      </c>
      <c r="F18" s="208">
        <v>9.8953915747808878</v>
      </c>
    </row>
    <row r="19" spans="1:6" ht="13.5" customHeight="1" x14ac:dyDescent="0.2">
      <c r="A19" s="174" t="s">
        <v>75</v>
      </c>
      <c r="B19" s="4">
        <v>0</v>
      </c>
      <c r="C19" s="4">
        <v>2</v>
      </c>
      <c r="D19" s="4">
        <v>1</v>
      </c>
      <c r="E19" s="87">
        <f t="shared" si="0"/>
        <v>3</v>
      </c>
      <c r="F19" s="49">
        <v>7.1561471303850004</v>
      </c>
    </row>
    <row r="20" spans="1:6" ht="13.5" customHeight="1" x14ac:dyDescent="0.2">
      <c r="A20" s="174" t="s">
        <v>76</v>
      </c>
      <c r="B20" s="4">
        <v>11</v>
      </c>
      <c r="C20" s="4">
        <v>16</v>
      </c>
      <c r="D20" s="4">
        <v>8</v>
      </c>
      <c r="E20" s="87">
        <f t="shared" si="0"/>
        <v>35</v>
      </c>
      <c r="F20" s="49">
        <v>15.78731331502005</v>
      </c>
    </row>
    <row r="21" spans="1:6" ht="13.5" customHeight="1" x14ac:dyDescent="0.2">
      <c r="A21" s="174" t="s">
        <v>77</v>
      </c>
      <c r="B21" s="4">
        <v>5</v>
      </c>
      <c r="C21" s="4">
        <v>5</v>
      </c>
      <c r="D21" s="4">
        <v>4</v>
      </c>
      <c r="E21" s="87">
        <f t="shared" si="0"/>
        <v>14</v>
      </c>
      <c r="F21" s="49">
        <v>17.259020920398932</v>
      </c>
    </row>
    <row r="22" spans="1:6" ht="13.5" customHeight="1" x14ac:dyDescent="0.2">
      <c r="A22" s="309" t="s">
        <v>318</v>
      </c>
      <c r="B22" s="4">
        <f>B23+B24</f>
        <v>2</v>
      </c>
      <c r="C22" s="4">
        <f t="shared" ref="C22:E22" si="3">C23+C24</f>
        <v>6</v>
      </c>
      <c r="D22" s="4">
        <f t="shared" si="3"/>
        <v>4</v>
      </c>
      <c r="E22" s="4">
        <f t="shared" si="3"/>
        <v>12</v>
      </c>
      <c r="F22" s="49">
        <v>12.3</v>
      </c>
    </row>
    <row r="23" spans="1:6" x14ac:dyDescent="0.2">
      <c r="A23" s="390" t="s">
        <v>78</v>
      </c>
      <c r="B23" s="23">
        <v>2</v>
      </c>
      <c r="C23" s="23">
        <v>6</v>
      </c>
      <c r="D23" s="23">
        <v>3</v>
      </c>
      <c r="E23" s="391">
        <f t="shared" si="0"/>
        <v>11</v>
      </c>
      <c r="F23" s="208">
        <v>14.673710047489463</v>
      </c>
    </row>
    <row r="24" spans="1:6" ht="13.5" customHeight="1" x14ac:dyDescent="0.2">
      <c r="A24" s="392" t="s">
        <v>79</v>
      </c>
      <c r="B24" s="23">
        <v>0</v>
      </c>
      <c r="C24" s="23">
        <v>0</v>
      </c>
      <c r="D24" s="23">
        <v>1</v>
      </c>
      <c r="E24" s="391">
        <f t="shared" si="0"/>
        <v>1</v>
      </c>
      <c r="F24" s="208">
        <v>5.0020008003201282</v>
      </c>
    </row>
    <row r="25" spans="1:6" ht="13.5" customHeight="1" x14ac:dyDescent="0.2">
      <c r="A25" s="174" t="s">
        <v>80</v>
      </c>
      <c r="B25" s="4">
        <v>7</v>
      </c>
      <c r="C25" s="4">
        <v>10</v>
      </c>
      <c r="D25" s="4">
        <v>9</v>
      </c>
      <c r="E25" s="87">
        <f t="shared" si="0"/>
        <v>26</v>
      </c>
      <c r="F25" s="49">
        <v>16.264129462470521</v>
      </c>
    </row>
    <row r="26" spans="1:6" ht="13.5" customHeight="1" x14ac:dyDescent="0.2">
      <c r="A26" s="309" t="s">
        <v>319</v>
      </c>
      <c r="B26" s="4">
        <f>B27+B28+B29</f>
        <v>15</v>
      </c>
      <c r="C26" s="4">
        <f t="shared" ref="C26:E26" si="4">C27+C28+C29</f>
        <v>14</v>
      </c>
      <c r="D26" s="4">
        <f t="shared" si="4"/>
        <v>11</v>
      </c>
      <c r="E26" s="4">
        <f t="shared" si="4"/>
        <v>40</v>
      </c>
      <c r="F26" s="49">
        <v>16.2</v>
      </c>
    </row>
    <row r="27" spans="1:6" ht="13.5" customHeight="1" x14ac:dyDescent="0.2">
      <c r="A27" s="390" t="s">
        <v>81</v>
      </c>
      <c r="B27" s="22">
        <v>1</v>
      </c>
      <c r="C27" s="22">
        <v>4</v>
      </c>
      <c r="D27" s="22">
        <v>3</v>
      </c>
      <c r="E27" s="393">
        <f t="shared" si="0"/>
        <v>8</v>
      </c>
      <c r="F27" s="394">
        <v>18.288640468189197</v>
      </c>
    </row>
    <row r="28" spans="1:6" ht="13.5" customHeight="1" x14ac:dyDescent="0.2">
      <c r="A28" s="390" t="s">
        <v>82</v>
      </c>
      <c r="B28" s="22">
        <v>1</v>
      </c>
      <c r="C28" s="22">
        <v>0</v>
      </c>
      <c r="D28" s="22">
        <v>1</v>
      </c>
      <c r="E28" s="393">
        <f t="shared" si="0"/>
        <v>2</v>
      </c>
      <c r="F28" s="394">
        <v>5.6</v>
      </c>
    </row>
    <row r="29" spans="1:6" ht="13.5" customHeight="1" x14ac:dyDescent="0.2">
      <c r="A29" s="390" t="s">
        <v>85</v>
      </c>
      <c r="B29" s="22">
        <v>13</v>
      </c>
      <c r="C29" s="22">
        <v>10</v>
      </c>
      <c r="D29" s="22">
        <v>7</v>
      </c>
      <c r="E29" s="393">
        <f>SUM(B29:D29)</f>
        <v>30</v>
      </c>
      <c r="F29" s="394">
        <v>17.871823283411373</v>
      </c>
    </row>
    <row r="30" spans="1:6" ht="13.5" customHeight="1" x14ac:dyDescent="0.2">
      <c r="A30" s="174" t="s">
        <v>83</v>
      </c>
      <c r="B30" s="4">
        <v>9</v>
      </c>
      <c r="C30" s="4">
        <v>6</v>
      </c>
      <c r="D30" s="4">
        <v>5</v>
      </c>
      <c r="E30" s="87">
        <f t="shared" si="0"/>
        <v>20</v>
      </c>
      <c r="F30" s="49">
        <v>16.398953746750955</v>
      </c>
    </row>
    <row r="31" spans="1:6" ht="13.5" customHeight="1" x14ac:dyDescent="0.2">
      <c r="A31" s="174" t="s">
        <v>84</v>
      </c>
      <c r="B31" s="4">
        <v>3</v>
      </c>
      <c r="C31" s="4">
        <v>3</v>
      </c>
      <c r="D31" s="4">
        <v>2</v>
      </c>
      <c r="E31" s="87">
        <f t="shared" si="0"/>
        <v>8</v>
      </c>
      <c r="F31" s="49">
        <v>12.184905947757215</v>
      </c>
    </row>
    <row r="32" spans="1:6" ht="13.5" customHeight="1" x14ac:dyDescent="0.2">
      <c r="A32" s="174" t="s">
        <v>87</v>
      </c>
      <c r="B32" s="4">
        <v>0</v>
      </c>
      <c r="C32" s="4">
        <v>3</v>
      </c>
      <c r="D32" s="4">
        <v>5</v>
      </c>
      <c r="E32" s="87">
        <f>SUM(B32:D32)</f>
        <v>8</v>
      </c>
      <c r="F32" s="49">
        <v>12.786701830096698</v>
      </c>
    </row>
    <row r="33" spans="1:6" ht="13.5" customHeight="1" x14ac:dyDescent="0.2">
      <c r="A33" s="266" t="s">
        <v>320</v>
      </c>
      <c r="B33" s="4">
        <f>B34+B35+B36</f>
        <v>14</v>
      </c>
      <c r="C33" s="4">
        <f t="shared" ref="C33:E33" si="5">C34+C35+C36</f>
        <v>11</v>
      </c>
      <c r="D33" s="4">
        <f t="shared" si="5"/>
        <v>8</v>
      </c>
      <c r="E33" s="4">
        <f t="shared" si="5"/>
        <v>33</v>
      </c>
      <c r="F33" s="49">
        <v>15.4</v>
      </c>
    </row>
    <row r="34" spans="1:6" ht="13.5" customHeight="1" x14ac:dyDescent="0.2">
      <c r="A34" s="390" t="s">
        <v>86</v>
      </c>
      <c r="B34" s="23">
        <v>1</v>
      </c>
      <c r="C34" s="23">
        <v>4</v>
      </c>
      <c r="D34" s="23">
        <v>3</v>
      </c>
      <c r="E34" s="391">
        <f t="shared" si="0"/>
        <v>8</v>
      </c>
      <c r="F34" s="208">
        <v>14.677821811243211</v>
      </c>
    </row>
    <row r="35" spans="1:6" ht="13.5" customHeight="1" x14ac:dyDescent="0.2">
      <c r="A35" s="395" t="s">
        <v>88</v>
      </c>
      <c r="B35" s="23">
        <v>0</v>
      </c>
      <c r="C35" s="23">
        <v>1</v>
      </c>
      <c r="D35" s="23">
        <v>0</v>
      </c>
      <c r="E35" s="391">
        <f>SUM(B35:D35)</f>
        <v>1</v>
      </c>
      <c r="F35" s="208">
        <v>4.4379354724182312</v>
      </c>
    </row>
    <row r="36" spans="1:6" ht="13.5" customHeight="1" x14ac:dyDescent="0.2">
      <c r="A36" s="390" t="s">
        <v>89</v>
      </c>
      <c r="B36" s="23">
        <v>13</v>
      </c>
      <c r="C36" s="23">
        <v>6</v>
      </c>
      <c r="D36" s="23">
        <v>5</v>
      </c>
      <c r="E36" s="391">
        <f>SUM(B36:D36)</f>
        <v>24</v>
      </c>
      <c r="F36" s="208">
        <v>17.499726566772395</v>
      </c>
    </row>
    <row r="37" spans="1:6" ht="13.5" customHeight="1" x14ac:dyDescent="0.2">
      <c r="A37" s="174" t="s">
        <v>53</v>
      </c>
      <c r="B37" s="4">
        <v>39</v>
      </c>
      <c r="C37" s="4">
        <v>35</v>
      </c>
      <c r="D37" s="4">
        <v>32</v>
      </c>
      <c r="E37" s="87">
        <f t="shared" si="0"/>
        <v>106</v>
      </c>
      <c r="F37" s="49">
        <v>21.741449047068187</v>
      </c>
    </row>
    <row r="38" spans="1:6" ht="13.5" customHeight="1" x14ac:dyDescent="0.2">
      <c r="A38" s="174" t="s">
        <v>90</v>
      </c>
      <c r="B38" s="4">
        <v>14</v>
      </c>
      <c r="C38" s="4">
        <v>17</v>
      </c>
      <c r="D38" s="4">
        <v>16</v>
      </c>
      <c r="E38" s="87">
        <f t="shared" si="0"/>
        <v>47</v>
      </c>
      <c r="F38" s="49">
        <v>17.74897660156191</v>
      </c>
    </row>
    <row r="39" spans="1:6" x14ac:dyDescent="0.2">
      <c r="A39" s="174" t="s">
        <v>91</v>
      </c>
      <c r="B39" s="4">
        <v>15</v>
      </c>
      <c r="C39" s="4">
        <v>13</v>
      </c>
      <c r="D39" s="4">
        <v>15</v>
      </c>
      <c r="E39" s="87">
        <f t="shared" si="0"/>
        <v>43</v>
      </c>
      <c r="F39" s="49">
        <v>19.00896958122798</v>
      </c>
    </row>
    <row r="40" spans="1:6" x14ac:dyDescent="0.2">
      <c r="A40" s="174" t="s">
        <v>92</v>
      </c>
      <c r="B40" s="4">
        <v>4</v>
      </c>
      <c r="C40" s="4">
        <v>6</v>
      </c>
      <c r="D40" s="4">
        <v>3</v>
      </c>
      <c r="E40" s="87">
        <f t="shared" si="0"/>
        <v>13</v>
      </c>
      <c r="F40" s="49">
        <v>16.26504516677927</v>
      </c>
    </row>
    <row r="41" spans="1:6" x14ac:dyDescent="0.2">
      <c r="A41" s="174" t="s">
        <v>321</v>
      </c>
      <c r="B41" s="4">
        <f>B42+B43</f>
        <v>27</v>
      </c>
      <c r="C41" s="4">
        <f t="shared" ref="C41:E41" si="6">C42+C43</f>
        <v>15</v>
      </c>
      <c r="D41" s="4">
        <f t="shared" si="6"/>
        <v>19</v>
      </c>
      <c r="E41" s="4">
        <f t="shared" si="6"/>
        <v>61</v>
      </c>
      <c r="F41" s="49">
        <v>19.5</v>
      </c>
    </row>
    <row r="42" spans="1:6" x14ac:dyDescent="0.2">
      <c r="A42" s="390" t="s">
        <v>93</v>
      </c>
      <c r="B42" s="23">
        <v>23</v>
      </c>
      <c r="C42" s="23">
        <v>12</v>
      </c>
      <c r="D42" s="23">
        <v>11</v>
      </c>
      <c r="E42" s="391">
        <f t="shared" si="0"/>
        <v>46</v>
      </c>
      <c r="F42" s="208">
        <v>20.373003113526345</v>
      </c>
    </row>
    <row r="43" spans="1:6" x14ac:dyDescent="0.2">
      <c r="A43" s="390" t="s">
        <v>94</v>
      </c>
      <c r="B43" s="23">
        <v>4</v>
      </c>
      <c r="C43" s="23">
        <v>3</v>
      </c>
      <c r="D43" s="23">
        <v>8</v>
      </c>
      <c r="E43" s="391">
        <f t="shared" si="0"/>
        <v>15</v>
      </c>
      <c r="F43" s="208">
        <v>17.274737423991155</v>
      </c>
    </row>
    <row r="44" spans="1:6" x14ac:dyDescent="0.2">
      <c r="A44" s="174" t="s">
        <v>95</v>
      </c>
      <c r="B44" s="4">
        <v>16</v>
      </c>
      <c r="C44" s="4">
        <v>7</v>
      </c>
      <c r="D44" s="4">
        <v>6</v>
      </c>
      <c r="E44" s="87">
        <f t="shared" si="0"/>
        <v>29</v>
      </c>
      <c r="F44" s="49">
        <v>13.76959199274485</v>
      </c>
    </row>
    <row r="45" spans="1:6" ht="13.5" x14ac:dyDescent="0.2">
      <c r="A45" s="36" t="s">
        <v>61</v>
      </c>
      <c r="B45" s="36">
        <f>B7+B8+B9+B10+B11+B12+B15+B16+B19+B20+B21+B22+B25+B26+B30+B31+B32+B33+B37+B38+B39+B40+B41+B44</f>
        <v>288</v>
      </c>
      <c r="C45" s="36">
        <f t="shared" ref="C45:D45" si="7">C7+C8+C9+C10+C11+C12+C15+C16+C19+C20+C21+C22+C25+C26+C30+C31+C32+C33+C37+C38+C39+C40+C41+C44</f>
        <v>262</v>
      </c>
      <c r="D45" s="36">
        <f t="shared" si="7"/>
        <v>238</v>
      </c>
      <c r="E45" s="379">
        <f>SUM(B45:D45)</f>
        <v>788</v>
      </c>
      <c r="F45" s="218">
        <v>17.526042499653478</v>
      </c>
    </row>
    <row r="46" spans="1:6" x14ac:dyDescent="0.2">
      <c r="A46" s="6" t="s">
        <v>62</v>
      </c>
      <c r="B46" s="4">
        <v>182</v>
      </c>
      <c r="C46" s="4">
        <v>204</v>
      </c>
      <c r="D46" s="4">
        <v>235</v>
      </c>
      <c r="E46" s="87">
        <f t="shared" si="0"/>
        <v>621</v>
      </c>
      <c r="F46" s="216" t="s">
        <v>5</v>
      </c>
    </row>
    <row r="47" spans="1:6" x14ac:dyDescent="0.2">
      <c r="A47" s="26" t="s">
        <v>13</v>
      </c>
      <c r="B47" s="67">
        <f>SUM(B45:B46)</f>
        <v>470</v>
      </c>
      <c r="C47" s="67">
        <f>SUM(C45:C46)</f>
        <v>466</v>
      </c>
      <c r="D47" s="67">
        <f>SUM(D45:D46)</f>
        <v>473</v>
      </c>
      <c r="E47" s="380">
        <f t="shared" si="0"/>
        <v>1409</v>
      </c>
      <c r="F47" s="217" t="s">
        <v>5</v>
      </c>
    </row>
    <row r="48" spans="1:6" x14ac:dyDescent="0.2">
      <c r="A48" s="29" t="s">
        <v>96</v>
      </c>
      <c r="B48" s="29"/>
      <c r="C48" s="6"/>
      <c r="E48" s="6"/>
      <c r="F48" s="20"/>
    </row>
    <row r="49" spans="1:6" x14ac:dyDescent="0.2">
      <c r="A49" s="350"/>
      <c r="B49" s="350"/>
      <c r="C49" s="6"/>
      <c r="E49" s="6"/>
      <c r="F49" s="20"/>
    </row>
    <row r="50" spans="1:6" x14ac:dyDescent="0.2">
      <c r="A50" s="350"/>
      <c r="B50" s="350"/>
      <c r="F50" s="20"/>
    </row>
    <row r="51" spans="1:6" x14ac:dyDescent="0.2">
      <c r="A51" s="350"/>
      <c r="B51" s="350"/>
      <c r="F51" s="20"/>
    </row>
    <row r="52" spans="1:6" x14ac:dyDescent="0.2">
      <c r="A52" s="350"/>
      <c r="B52" s="350"/>
      <c r="F52" s="20"/>
    </row>
    <row r="53" spans="1:6" x14ac:dyDescent="0.2">
      <c r="A53" s="350"/>
      <c r="B53" s="350"/>
      <c r="F53" s="20"/>
    </row>
    <row r="54" spans="1:6" x14ac:dyDescent="0.2">
      <c r="A54" s="350"/>
      <c r="B54" s="350"/>
      <c r="F54" s="20"/>
    </row>
    <row r="55" spans="1:6" x14ac:dyDescent="0.2">
      <c r="A55" s="350"/>
      <c r="B55" s="350"/>
      <c r="F55" s="20"/>
    </row>
    <row r="56" spans="1:6" x14ac:dyDescent="0.2">
      <c r="A56" s="350"/>
      <c r="B56" s="350"/>
      <c r="F56" s="20"/>
    </row>
    <row r="57" spans="1:6" x14ac:dyDescent="0.2">
      <c r="A57" s="350"/>
      <c r="B57" s="350"/>
      <c r="F57" s="20"/>
    </row>
    <row r="58" spans="1:6" x14ac:dyDescent="0.2">
      <c r="A58" s="283"/>
      <c r="B58" s="283"/>
      <c r="F58" s="20"/>
    </row>
    <row r="59" spans="1:6" x14ac:dyDescent="0.2">
      <c r="A59" s="350"/>
      <c r="B59" s="350"/>
      <c r="F59" s="20"/>
    </row>
    <row r="60" spans="1:6" x14ac:dyDescent="0.2">
      <c r="A60" s="350"/>
      <c r="B60" s="350"/>
      <c r="F60" s="20"/>
    </row>
    <row r="61" spans="1:6" x14ac:dyDescent="0.2">
      <c r="A61" s="350"/>
      <c r="B61" s="350"/>
      <c r="F61" s="20"/>
    </row>
    <row r="62" spans="1:6" x14ac:dyDescent="0.2">
      <c r="A62" s="350"/>
      <c r="B62" s="350"/>
      <c r="F62" s="20"/>
    </row>
    <row r="63" spans="1:6" x14ac:dyDescent="0.2">
      <c r="A63" s="350"/>
      <c r="B63" s="350"/>
      <c r="F63" s="20"/>
    </row>
    <row r="64" spans="1:6" x14ac:dyDescent="0.2">
      <c r="A64" s="350"/>
      <c r="B64" s="350"/>
      <c r="F64" s="20"/>
    </row>
    <row r="65" spans="1:6" x14ac:dyDescent="0.2">
      <c r="A65" s="350"/>
      <c r="B65" s="350"/>
      <c r="F65" s="20"/>
    </row>
    <row r="66" spans="1:6" x14ac:dyDescent="0.2">
      <c r="A66" s="350"/>
      <c r="B66" s="350"/>
    </row>
    <row r="67" spans="1:6" x14ac:dyDescent="0.2">
      <c r="A67" s="350"/>
      <c r="B67" s="350"/>
    </row>
    <row r="68" spans="1:6" x14ac:dyDescent="0.2">
      <c r="A68" s="350"/>
      <c r="B68" s="350"/>
    </row>
    <row r="69" spans="1:6" x14ac:dyDescent="0.2">
      <c r="A69" s="350"/>
      <c r="B69" s="350"/>
    </row>
    <row r="70" spans="1:6" x14ac:dyDescent="0.2">
      <c r="A70" s="350"/>
      <c r="B70" s="350"/>
    </row>
    <row r="71" spans="1:6" x14ac:dyDescent="0.2">
      <c r="A71" s="350"/>
      <c r="B71" s="350"/>
    </row>
    <row r="72" spans="1:6" x14ac:dyDescent="0.2">
      <c r="A72" s="350"/>
      <c r="B72" s="350"/>
    </row>
    <row r="73" spans="1:6" x14ac:dyDescent="0.2">
      <c r="A73" s="350"/>
      <c r="B73" s="350"/>
    </row>
    <row r="74" spans="1:6" x14ac:dyDescent="0.2">
      <c r="A74" s="350"/>
      <c r="B74" s="350"/>
    </row>
    <row r="75" spans="1:6" x14ac:dyDescent="0.2">
      <c r="A75" s="350"/>
      <c r="B75" s="350"/>
    </row>
    <row r="76" spans="1:6" x14ac:dyDescent="0.2">
      <c r="A76" s="350"/>
      <c r="B76" s="350"/>
    </row>
    <row r="77" spans="1:6" x14ac:dyDescent="0.2">
      <c r="A77" s="350"/>
      <c r="B77" s="350"/>
    </row>
    <row r="78" spans="1:6" x14ac:dyDescent="0.2">
      <c r="A78" s="350"/>
      <c r="B78" s="350"/>
    </row>
    <row r="79" spans="1:6" x14ac:dyDescent="0.2">
      <c r="A79" s="350"/>
      <c r="B79" s="350"/>
    </row>
    <row r="80" spans="1:6" x14ac:dyDescent="0.2">
      <c r="A80" s="350"/>
      <c r="B80" s="35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3" x14ac:dyDescent="0.2">
      <c r="A97" s="20"/>
      <c r="B97" s="20"/>
    </row>
    <row r="98" spans="1:3" x14ac:dyDescent="0.2">
      <c r="A98" s="20"/>
      <c r="B98" s="20"/>
    </row>
    <row r="99" spans="1:3" x14ac:dyDescent="0.2">
      <c r="A99" s="20"/>
      <c r="B99" s="20"/>
    </row>
    <row r="100" spans="1:3" x14ac:dyDescent="0.2">
      <c r="A100" s="20"/>
      <c r="B100" s="20"/>
      <c r="C100" s="20"/>
    </row>
    <row r="101" spans="1:3" x14ac:dyDescent="0.2">
      <c r="A101" s="20"/>
      <c r="B101" s="20"/>
      <c r="C101" s="20"/>
    </row>
    <row r="102" spans="1:3" x14ac:dyDescent="0.2">
      <c r="A102" s="20"/>
      <c r="B102" s="20"/>
      <c r="C102" s="20"/>
    </row>
    <row r="103" spans="1:3" x14ac:dyDescent="0.2">
      <c r="A103" s="20"/>
      <c r="B103" s="20"/>
      <c r="C103" s="20"/>
    </row>
    <row r="104" spans="1:3" x14ac:dyDescent="0.2">
      <c r="A104" s="20"/>
      <c r="B104" s="20"/>
      <c r="C104" s="20"/>
    </row>
    <row r="105" spans="1:3" x14ac:dyDescent="0.2">
      <c r="A105" s="20"/>
      <c r="B105" s="20"/>
      <c r="C105" s="20"/>
    </row>
    <row r="106" spans="1:3" x14ac:dyDescent="0.2">
      <c r="A106" s="20"/>
      <c r="B106" s="20"/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0"/>
    </row>
    <row r="110" spans="1:3" x14ac:dyDescent="0.2">
      <c r="A110" s="20"/>
      <c r="B110" s="20"/>
      <c r="C110" s="20"/>
    </row>
    <row r="111" spans="1:3" x14ac:dyDescent="0.2">
      <c r="A111" s="20"/>
      <c r="B111" s="20"/>
      <c r="C111" s="20"/>
    </row>
    <row r="112" spans="1:3" x14ac:dyDescent="0.2">
      <c r="A112" s="20"/>
      <c r="B112" s="20"/>
      <c r="C112" s="20"/>
    </row>
    <row r="113" spans="1:3" x14ac:dyDescent="0.2">
      <c r="A113" s="20"/>
      <c r="B113" s="20"/>
      <c r="C113" s="20"/>
    </row>
    <row r="114" spans="1:3" x14ac:dyDescent="0.2">
      <c r="A114" s="20"/>
      <c r="B114" s="20"/>
      <c r="C114" s="20"/>
    </row>
    <row r="115" spans="1:3" x14ac:dyDescent="0.2">
      <c r="A115" s="20"/>
      <c r="B115" s="20"/>
      <c r="C115" s="20"/>
    </row>
    <row r="116" spans="1:3" x14ac:dyDescent="0.2">
      <c r="A116" s="20"/>
      <c r="B116" s="20"/>
      <c r="C116" s="20"/>
    </row>
    <row r="117" spans="1:3" x14ac:dyDescent="0.2">
      <c r="A117" s="20"/>
      <c r="B117" s="20"/>
      <c r="C117" s="20"/>
    </row>
    <row r="118" spans="1:3" x14ac:dyDescent="0.2">
      <c r="A118" s="20"/>
      <c r="B118" s="20"/>
      <c r="C118" s="20"/>
    </row>
    <row r="119" spans="1:3" x14ac:dyDescent="0.2">
      <c r="A119" s="20"/>
      <c r="B119" s="20"/>
      <c r="C119" s="20"/>
    </row>
    <row r="120" spans="1:3" x14ac:dyDescent="0.2">
      <c r="A120" s="20"/>
      <c r="B120" s="20"/>
      <c r="C120" s="20"/>
    </row>
    <row r="121" spans="1:3" x14ac:dyDescent="0.2">
      <c r="A121" s="20"/>
      <c r="B121" s="20"/>
      <c r="C121" s="20"/>
    </row>
    <row r="122" spans="1:3" x14ac:dyDescent="0.2">
      <c r="A122" s="20"/>
      <c r="B122" s="20"/>
      <c r="C122" s="20"/>
    </row>
    <row r="123" spans="1:3" x14ac:dyDescent="0.2">
      <c r="A123" s="20"/>
      <c r="B123" s="20"/>
      <c r="C123" s="20"/>
    </row>
    <row r="124" spans="1:3" x14ac:dyDescent="0.2">
      <c r="A124" s="20"/>
      <c r="B124" s="20"/>
      <c r="C124" s="20"/>
    </row>
    <row r="125" spans="1:3" x14ac:dyDescent="0.2">
      <c r="A125" s="20"/>
      <c r="B125" s="20"/>
      <c r="C125" s="20"/>
    </row>
    <row r="126" spans="1:3" x14ac:dyDescent="0.2">
      <c r="A126" s="20"/>
      <c r="B126" s="20"/>
      <c r="C126" s="20"/>
    </row>
    <row r="127" spans="1:3" x14ac:dyDescent="0.2">
      <c r="A127" s="20"/>
      <c r="B127" s="20"/>
      <c r="C127" s="20"/>
    </row>
    <row r="128" spans="1:3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  <row r="131" spans="1:3" x14ac:dyDescent="0.2">
      <c r="A131" s="20"/>
      <c r="B131" s="20"/>
      <c r="C131" s="20"/>
    </row>
    <row r="132" spans="1:3" x14ac:dyDescent="0.2">
      <c r="A132" s="20"/>
      <c r="B132" s="20"/>
      <c r="C132" s="20"/>
    </row>
    <row r="133" spans="1:3" x14ac:dyDescent="0.2">
      <c r="A133" s="20"/>
      <c r="B133" s="20"/>
      <c r="C133" s="20"/>
    </row>
    <row r="134" spans="1:3" x14ac:dyDescent="0.2">
      <c r="A134" s="20"/>
      <c r="B134" s="20"/>
      <c r="C134" s="20"/>
    </row>
    <row r="135" spans="1:3" x14ac:dyDescent="0.2">
      <c r="A135" s="20"/>
      <c r="B135" s="20"/>
      <c r="C135" s="20"/>
    </row>
    <row r="136" spans="1:3" x14ac:dyDescent="0.2">
      <c r="A136" s="20"/>
      <c r="B136" s="20"/>
      <c r="C136" s="20"/>
    </row>
    <row r="137" spans="1:3" x14ac:dyDescent="0.2">
      <c r="A137" s="20"/>
      <c r="B137" s="20"/>
      <c r="C137" s="20"/>
    </row>
    <row r="138" spans="1:3" x14ac:dyDescent="0.2">
      <c r="A138" s="20"/>
      <c r="B138" s="20"/>
      <c r="C138" s="20"/>
    </row>
    <row r="139" spans="1:3" x14ac:dyDescent="0.2">
      <c r="A139" s="20"/>
      <c r="B139" s="20"/>
      <c r="C139" s="20"/>
    </row>
    <row r="140" spans="1:3" x14ac:dyDescent="0.2">
      <c r="A140" s="20"/>
      <c r="B140" s="20"/>
      <c r="C140" s="20"/>
    </row>
    <row r="141" spans="1:3" x14ac:dyDescent="0.2">
      <c r="A141" s="20"/>
      <c r="B141" s="20"/>
      <c r="C141" s="20"/>
    </row>
    <row r="142" spans="1:3" x14ac:dyDescent="0.2">
      <c r="A142" s="20"/>
      <c r="B142" s="20"/>
      <c r="C142" s="20"/>
    </row>
    <row r="143" spans="1:3" x14ac:dyDescent="0.2">
      <c r="A143" s="20"/>
      <c r="B143" s="20"/>
      <c r="C143" s="20"/>
    </row>
    <row r="144" spans="1:3" x14ac:dyDescent="0.2">
      <c r="A144" s="20"/>
      <c r="B144" s="20"/>
      <c r="C144" s="20"/>
    </row>
    <row r="145" spans="1:3" x14ac:dyDescent="0.2">
      <c r="A145" s="20"/>
      <c r="B145" s="20"/>
      <c r="C145" s="20"/>
    </row>
    <row r="146" spans="1:3" x14ac:dyDescent="0.2">
      <c r="A146" s="20"/>
      <c r="B146" s="20"/>
      <c r="C146" s="20"/>
    </row>
    <row r="147" spans="1:3" x14ac:dyDescent="0.2">
      <c r="A147" s="20"/>
      <c r="B147" s="20"/>
      <c r="C147" s="20"/>
    </row>
    <row r="148" spans="1:3" x14ac:dyDescent="0.2">
      <c r="A148" s="20"/>
      <c r="B148" s="20"/>
      <c r="C148" s="20"/>
    </row>
    <row r="149" spans="1:3" x14ac:dyDescent="0.2">
      <c r="A149" s="20"/>
      <c r="B149" s="20"/>
      <c r="C149" s="20"/>
    </row>
    <row r="150" spans="1:3" x14ac:dyDescent="0.2">
      <c r="A150" s="20"/>
      <c r="B150" s="20"/>
      <c r="C150" s="20"/>
    </row>
    <row r="151" spans="1:3" x14ac:dyDescent="0.2">
      <c r="A151" s="20"/>
      <c r="B151" s="20"/>
      <c r="C151" s="20"/>
    </row>
    <row r="152" spans="1:3" x14ac:dyDescent="0.2">
      <c r="A152" s="20"/>
      <c r="B152" s="20"/>
      <c r="C152" s="20"/>
    </row>
    <row r="153" spans="1:3" x14ac:dyDescent="0.2">
      <c r="A153" s="20"/>
      <c r="B153" s="20"/>
      <c r="C153" s="20"/>
    </row>
    <row r="154" spans="1:3" x14ac:dyDescent="0.2">
      <c r="A154" s="20"/>
      <c r="B154" s="20"/>
      <c r="C154" s="20"/>
    </row>
    <row r="155" spans="1:3" x14ac:dyDescent="0.2">
      <c r="A155" s="20"/>
      <c r="B155" s="20"/>
      <c r="C155" s="20"/>
    </row>
    <row r="156" spans="1:3" x14ac:dyDescent="0.2">
      <c r="A156" s="20"/>
      <c r="B156" s="20"/>
      <c r="C156" s="20"/>
    </row>
    <row r="157" spans="1:3" x14ac:dyDescent="0.2">
      <c r="A157" s="20"/>
      <c r="B157" s="20"/>
      <c r="C157" s="20"/>
    </row>
    <row r="158" spans="1:3" x14ac:dyDescent="0.2">
      <c r="A158" s="20"/>
      <c r="B158" s="20"/>
      <c r="C158" s="20"/>
    </row>
    <row r="159" spans="1:3" x14ac:dyDescent="0.2">
      <c r="A159" s="20"/>
      <c r="B159" s="20"/>
      <c r="C159" s="20"/>
    </row>
    <row r="160" spans="1:3" x14ac:dyDescent="0.2">
      <c r="A160" s="20"/>
      <c r="B160" s="20"/>
      <c r="C160" s="20"/>
    </row>
    <row r="161" spans="1:3" x14ac:dyDescent="0.2">
      <c r="A161" s="20"/>
      <c r="B161" s="20"/>
      <c r="C161" s="20"/>
    </row>
    <row r="162" spans="1:3" x14ac:dyDescent="0.2">
      <c r="A162" s="20"/>
      <c r="B162" s="20"/>
      <c r="C162" s="20"/>
    </row>
    <row r="163" spans="1:3" x14ac:dyDescent="0.2">
      <c r="A163" s="20"/>
      <c r="B163" s="20"/>
      <c r="C163" s="20"/>
    </row>
    <row r="164" spans="1:3" x14ac:dyDescent="0.2">
      <c r="A164" s="20"/>
      <c r="B164" s="20"/>
      <c r="C164" s="20"/>
    </row>
    <row r="165" spans="1:3" x14ac:dyDescent="0.2">
      <c r="A165" s="20"/>
      <c r="B165" s="20"/>
      <c r="C165" s="20"/>
    </row>
    <row r="166" spans="1:3" x14ac:dyDescent="0.2">
      <c r="A166" s="20"/>
      <c r="B166" s="20"/>
      <c r="C166" s="20"/>
    </row>
    <row r="167" spans="1:3" x14ac:dyDescent="0.2">
      <c r="A167" s="20"/>
      <c r="B167" s="20"/>
      <c r="C167" s="20"/>
    </row>
    <row r="168" spans="1:3" x14ac:dyDescent="0.2">
      <c r="A168" s="20"/>
      <c r="B168" s="20"/>
      <c r="C168" s="20"/>
    </row>
    <row r="169" spans="1:3" x14ac:dyDescent="0.2">
      <c r="A169" s="20"/>
      <c r="B169" s="20"/>
      <c r="C169" s="20"/>
    </row>
    <row r="170" spans="1:3" x14ac:dyDescent="0.2">
      <c r="A170" s="20"/>
      <c r="B170" s="20"/>
      <c r="C170" s="20"/>
    </row>
    <row r="171" spans="1:3" x14ac:dyDescent="0.2">
      <c r="A171" s="20"/>
      <c r="B171" s="20"/>
      <c r="C171" s="20"/>
    </row>
    <row r="172" spans="1:3" x14ac:dyDescent="0.2">
      <c r="A172" s="20"/>
      <c r="B172" s="20"/>
      <c r="C172" s="20"/>
    </row>
    <row r="173" spans="1:3" x14ac:dyDescent="0.2">
      <c r="A173" s="20"/>
      <c r="B173" s="20"/>
      <c r="C173" s="20"/>
    </row>
    <row r="174" spans="1:3" x14ac:dyDescent="0.2">
      <c r="A174" s="20"/>
      <c r="B174" s="20"/>
      <c r="C174" s="20"/>
    </row>
    <row r="175" spans="1:3" x14ac:dyDescent="0.2">
      <c r="A175" s="20"/>
      <c r="B175" s="20"/>
      <c r="C175" s="20"/>
    </row>
    <row r="176" spans="1:3" x14ac:dyDescent="0.2">
      <c r="A176" s="20"/>
      <c r="B176" s="20"/>
      <c r="C176" s="20"/>
    </row>
    <row r="177" spans="1:3" x14ac:dyDescent="0.2">
      <c r="A177" s="20"/>
      <c r="B177" s="20"/>
      <c r="C177" s="20"/>
    </row>
    <row r="178" spans="1:3" x14ac:dyDescent="0.2">
      <c r="A178" s="20"/>
      <c r="B178" s="20"/>
      <c r="C178" s="20"/>
    </row>
    <row r="179" spans="1:3" x14ac:dyDescent="0.2">
      <c r="A179" s="20"/>
      <c r="B179" s="20"/>
      <c r="C179" s="20"/>
    </row>
    <row r="180" spans="1:3" x14ac:dyDescent="0.2">
      <c r="A180" s="20"/>
      <c r="B180" s="20"/>
      <c r="C180" s="20"/>
    </row>
    <row r="181" spans="1:3" x14ac:dyDescent="0.2">
      <c r="A181" s="20"/>
      <c r="B181" s="20"/>
      <c r="C181" s="20"/>
    </row>
    <row r="182" spans="1:3" x14ac:dyDescent="0.2">
      <c r="A182" s="20"/>
      <c r="B182" s="20"/>
      <c r="C182" s="20"/>
    </row>
    <row r="183" spans="1:3" x14ac:dyDescent="0.2">
      <c r="A183" s="20"/>
      <c r="B183" s="20"/>
      <c r="C183" s="20"/>
    </row>
    <row r="184" spans="1:3" x14ac:dyDescent="0.2">
      <c r="A184" s="20"/>
      <c r="B184" s="20"/>
      <c r="C184" s="20"/>
    </row>
    <row r="185" spans="1:3" x14ac:dyDescent="0.2">
      <c r="A185" s="20"/>
      <c r="B185" s="20"/>
      <c r="C185" s="20"/>
    </row>
    <row r="186" spans="1:3" x14ac:dyDescent="0.2">
      <c r="A186" s="20"/>
      <c r="B186" s="20"/>
      <c r="C186" s="20"/>
    </row>
    <row r="187" spans="1:3" x14ac:dyDescent="0.2">
      <c r="A187" s="20"/>
      <c r="B187" s="20"/>
      <c r="C187" s="20"/>
    </row>
    <row r="188" spans="1:3" x14ac:dyDescent="0.2">
      <c r="A188" s="20"/>
      <c r="B188" s="20"/>
      <c r="C188" s="20"/>
    </row>
    <row r="189" spans="1:3" x14ac:dyDescent="0.2">
      <c r="A189" s="20"/>
      <c r="B189" s="20"/>
      <c r="C189" s="20"/>
    </row>
    <row r="190" spans="1:3" x14ac:dyDescent="0.2">
      <c r="A190" s="20"/>
      <c r="B190" s="20"/>
      <c r="C190" s="20"/>
    </row>
    <row r="191" spans="1:3" x14ac:dyDescent="0.2">
      <c r="A191" s="20"/>
      <c r="B191" s="20"/>
      <c r="C191" s="20"/>
    </row>
    <row r="192" spans="1:3" x14ac:dyDescent="0.2">
      <c r="A192" s="20"/>
      <c r="B192" s="20"/>
      <c r="C192" s="20"/>
    </row>
    <row r="193" spans="1:3" x14ac:dyDescent="0.2">
      <c r="A193" s="20"/>
      <c r="B193" s="20"/>
      <c r="C193" s="20"/>
    </row>
    <row r="194" spans="1:3" x14ac:dyDescent="0.2">
      <c r="A194" s="20"/>
      <c r="B194" s="20"/>
      <c r="C194" s="20"/>
    </row>
    <row r="195" spans="1:3" x14ac:dyDescent="0.2">
      <c r="A195" s="20"/>
      <c r="B195" s="20"/>
      <c r="C195" s="20"/>
    </row>
    <row r="196" spans="1:3" x14ac:dyDescent="0.2">
      <c r="A196" s="20"/>
      <c r="B196" s="20"/>
      <c r="C196" s="20"/>
    </row>
    <row r="197" spans="1:3" x14ac:dyDescent="0.2">
      <c r="A197" s="20"/>
      <c r="B197" s="20"/>
      <c r="C197" s="20"/>
    </row>
    <row r="198" spans="1:3" x14ac:dyDescent="0.2">
      <c r="A198" s="20"/>
      <c r="B198" s="20"/>
      <c r="C198" s="20"/>
    </row>
  </sheetData>
  <mergeCells count="7">
    <mergeCell ref="A3:A5"/>
    <mergeCell ref="B3:B5"/>
    <mergeCell ref="C3:C5"/>
    <mergeCell ref="D3:D5"/>
    <mergeCell ref="E3:F3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1" orientation="landscape" r:id="rId1"/>
  <headerFooter alignWithMargins="0"/>
  <ignoredErrors>
    <ignoredError sqref="E12:E4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20:J29"/>
  <sheetViews>
    <sheetView topLeftCell="A4" zoomScaleNormal="100" workbookViewId="0">
      <selection activeCell="N41" sqref="N41"/>
    </sheetView>
  </sheetViews>
  <sheetFormatPr defaultColWidth="8.85546875" defaultRowHeight="12.75" x14ac:dyDescent="0.2"/>
  <cols>
    <col min="1" max="1" width="9.140625" customWidth="1"/>
    <col min="2" max="2" width="88.7109375" customWidth="1"/>
    <col min="3" max="3" width="0.28515625" hidden="1" customWidth="1"/>
    <col min="4" max="8" width="0" hidden="1" customWidth="1"/>
    <col min="9" max="9" width="7.42578125" hidden="1" customWidth="1"/>
    <col min="10" max="10" width="1" hidden="1" customWidth="1"/>
  </cols>
  <sheetData>
    <row r="20" spans="1:10" x14ac:dyDescent="0.2">
      <c r="F20" s="1"/>
      <c r="G20" s="1"/>
      <c r="H20" s="1"/>
      <c r="I20" s="1"/>
    </row>
    <row r="23" spans="1:10" ht="20.25" x14ac:dyDescent="0.3">
      <c r="B23" s="2" t="s">
        <v>132</v>
      </c>
    </row>
    <row r="24" spans="1:10" ht="20.25" x14ac:dyDescent="0.3">
      <c r="B24" s="2" t="s">
        <v>133</v>
      </c>
    </row>
    <row r="29" spans="1:10" ht="31.5" customHeight="1" x14ac:dyDescent="0.2">
      <c r="A29" s="433"/>
      <c r="B29" s="433"/>
      <c r="C29" s="91"/>
      <c r="D29" s="91"/>
      <c r="E29" s="91"/>
      <c r="F29" s="91"/>
      <c r="G29" s="91"/>
      <c r="H29" s="91"/>
      <c r="I29" s="91"/>
      <c r="J29" s="91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E21"/>
  <sheetViews>
    <sheetView zoomScaleNormal="100" workbookViewId="0">
      <selection activeCell="A26" sqref="A26"/>
    </sheetView>
  </sheetViews>
  <sheetFormatPr defaultColWidth="15.85546875" defaultRowHeight="12.75" x14ac:dyDescent="0.2"/>
  <cols>
    <col min="1" max="1" width="19.140625" style="94" customWidth="1"/>
    <col min="2" max="4" width="19.85546875" style="94" customWidth="1"/>
    <col min="5" max="16384" width="15.85546875" style="94"/>
  </cols>
  <sheetData>
    <row r="1" spans="1:5" ht="17.25" customHeight="1" x14ac:dyDescent="0.2">
      <c r="A1" s="92" t="s">
        <v>134</v>
      </c>
      <c r="B1" s="93"/>
      <c r="C1" s="93"/>
      <c r="D1" s="93"/>
      <c r="E1" s="94" t="s">
        <v>135</v>
      </c>
    </row>
    <row r="2" spans="1:5" ht="17.25" customHeight="1" x14ac:dyDescent="0.2">
      <c r="A2" s="92" t="s">
        <v>285</v>
      </c>
      <c r="B2" s="93"/>
      <c r="C2" s="93"/>
      <c r="D2" s="93"/>
    </row>
    <row r="3" spans="1:5" x14ac:dyDescent="0.2">
      <c r="A3" s="93"/>
      <c r="B3" s="93"/>
      <c r="C3" s="93"/>
      <c r="D3" s="93"/>
    </row>
    <row r="4" spans="1:5" ht="15" customHeight="1" x14ac:dyDescent="0.2">
      <c r="A4" s="95"/>
      <c r="B4" s="434" t="s">
        <v>136</v>
      </c>
      <c r="C4" s="434"/>
      <c r="D4" s="434"/>
    </row>
    <row r="5" spans="1:5" ht="27.75" customHeight="1" x14ac:dyDescent="0.2">
      <c r="A5" s="96" t="s">
        <v>137</v>
      </c>
      <c r="B5" s="97" t="s">
        <v>138</v>
      </c>
      <c r="C5" s="97" t="s">
        <v>139</v>
      </c>
      <c r="D5" s="98" t="s">
        <v>13</v>
      </c>
    </row>
    <row r="6" spans="1:5" ht="7.5" customHeight="1" x14ac:dyDescent="0.2">
      <c r="A6" s="99"/>
      <c r="B6" s="99"/>
      <c r="C6" s="99"/>
      <c r="D6" s="99"/>
    </row>
    <row r="7" spans="1:5" x14ac:dyDescent="0.2">
      <c r="A7" s="100">
        <v>2005</v>
      </c>
      <c r="B7" s="99">
        <v>33</v>
      </c>
      <c r="C7" s="99">
        <v>45</v>
      </c>
      <c r="D7" s="99">
        <v>78</v>
      </c>
    </row>
    <row r="8" spans="1:5" x14ac:dyDescent="0.2">
      <c r="A8" s="100">
        <v>2006</v>
      </c>
      <c r="B8" s="99">
        <v>24</v>
      </c>
      <c r="C8" s="99">
        <v>68</v>
      </c>
      <c r="D8" s="99">
        <v>92</v>
      </c>
    </row>
    <row r="9" spans="1:5" x14ac:dyDescent="0.2">
      <c r="A9" s="100">
        <v>2007</v>
      </c>
      <c r="B9" s="99">
        <v>27</v>
      </c>
      <c r="C9" s="99">
        <v>55</v>
      </c>
      <c r="D9" s="99">
        <v>82</v>
      </c>
    </row>
    <row r="10" spans="1:5" x14ac:dyDescent="0.2">
      <c r="A10" s="100">
        <v>2008</v>
      </c>
      <c r="B10" s="99">
        <v>28</v>
      </c>
      <c r="C10" s="99">
        <v>26</v>
      </c>
      <c r="D10" s="99">
        <v>54</v>
      </c>
    </row>
    <row r="11" spans="1:5" x14ac:dyDescent="0.2">
      <c r="A11" s="100">
        <v>2009</v>
      </c>
      <c r="B11" s="99">
        <v>28</v>
      </c>
      <c r="C11" s="99">
        <v>27</v>
      </c>
      <c r="D11" s="99">
        <v>55</v>
      </c>
    </row>
    <row r="12" spans="1:5" x14ac:dyDescent="0.2">
      <c r="A12" s="100">
        <v>2010</v>
      </c>
      <c r="B12" s="99">
        <v>19</v>
      </c>
      <c r="C12" s="99">
        <v>39</v>
      </c>
      <c r="D12" s="99">
        <v>58</v>
      </c>
    </row>
    <row r="13" spans="1:5" x14ac:dyDescent="0.2">
      <c r="A13" s="100">
        <v>2011</v>
      </c>
      <c r="B13" s="99">
        <v>21</v>
      </c>
      <c r="C13" s="99">
        <v>33</v>
      </c>
      <c r="D13" s="99">
        <v>54</v>
      </c>
    </row>
    <row r="14" spans="1:5" x14ac:dyDescent="0.2">
      <c r="A14" s="100">
        <v>2012</v>
      </c>
      <c r="B14" s="99">
        <v>28</v>
      </c>
      <c r="C14" s="99">
        <v>31</v>
      </c>
      <c r="D14" s="99">
        <v>59</v>
      </c>
    </row>
    <row r="15" spans="1:5" x14ac:dyDescent="0.2">
      <c r="A15" s="100">
        <v>2013</v>
      </c>
      <c r="B15" s="99">
        <v>29</v>
      </c>
      <c r="C15" s="99">
        <v>56</v>
      </c>
      <c r="D15" s="99">
        <v>85</v>
      </c>
    </row>
    <row r="16" spans="1:5" x14ac:dyDescent="0.2">
      <c r="A16" s="100">
        <v>2014</v>
      </c>
      <c r="B16" s="99">
        <v>22</v>
      </c>
      <c r="C16" s="99">
        <v>47</v>
      </c>
      <c r="D16" s="99">
        <v>69</v>
      </c>
    </row>
    <row r="17" spans="1:4" x14ac:dyDescent="0.2">
      <c r="A17" s="100">
        <v>2015</v>
      </c>
      <c r="B17" s="99">
        <v>17</v>
      </c>
      <c r="C17" s="99">
        <v>51</v>
      </c>
      <c r="D17" s="99">
        <f>SUM(B17:C17)</f>
        <v>68</v>
      </c>
    </row>
    <row r="18" spans="1:4" x14ac:dyDescent="0.2">
      <c r="A18" s="100">
        <v>2016</v>
      </c>
      <c r="B18" s="99">
        <v>24</v>
      </c>
      <c r="C18" s="99">
        <v>28</v>
      </c>
      <c r="D18" s="99">
        <f>SUM(B18:C18)</f>
        <v>52</v>
      </c>
    </row>
    <row r="19" spans="1:4" x14ac:dyDescent="0.2">
      <c r="A19" s="100">
        <v>2017</v>
      </c>
      <c r="B19" s="99">
        <v>17</v>
      </c>
      <c r="C19" s="362">
        <v>59</v>
      </c>
      <c r="D19" s="99">
        <f>SUM(B19:C19)</f>
        <v>76</v>
      </c>
    </row>
    <row r="20" spans="1:4" x14ac:dyDescent="0.2">
      <c r="A20" s="325">
        <v>2018</v>
      </c>
      <c r="B20" s="96">
        <v>16</v>
      </c>
      <c r="C20" s="347">
        <v>45</v>
      </c>
      <c r="D20" s="96">
        <f>SUM(B20:C20)</f>
        <v>61</v>
      </c>
    </row>
    <row r="21" spans="1:4" x14ac:dyDescent="0.2">
      <c r="A21" s="101" t="s">
        <v>140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ignoredErrors>
    <ignoredError sqref="D17:D20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E20"/>
  <sheetViews>
    <sheetView topLeftCell="A2" zoomScaleNormal="100" workbookViewId="0">
      <selection activeCell="A41" sqref="A41"/>
    </sheetView>
  </sheetViews>
  <sheetFormatPr defaultColWidth="15.85546875" defaultRowHeight="12.75" x14ac:dyDescent="0.2"/>
  <cols>
    <col min="1" max="1" width="19.140625" style="94" customWidth="1"/>
    <col min="2" max="4" width="19.85546875" style="94" customWidth="1"/>
    <col min="5" max="16384" width="15.85546875" style="94"/>
  </cols>
  <sheetData>
    <row r="1" spans="1:5" ht="12.75" customHeight="1" x14ac:dyDescent="0.2">
      <c r="A1" s="92" t="s">
        <v>141</v>
      </c>
      <c r="B1" s="93"/>
      <c r="C1" s="93"/>
      <c r="D1" s="93"/>
      <c r="E1" s="94" t="s">
        <v>135</v>
      </c>
    </row>
    <row r="2" spans="1:5" ht="12.75" customHeight="1" x14ac:dyDescent="0.2">
      <c r="A2" s="92" t="s">
        <v>277</v>
      </c>
      <c r="B2" s="93"/>
      <c r="C2" s="93"/>
      <c r="D2" s="93"/>
    </row>
    <row r="3" spans="1:5" x14ac:dyDescent="0.2">
      <c r="A3" s="93"/>
      <c r="B3" s="93"/>
      <c r="C3" s="93"/>
      <c r="D3" s="93"/>
    </row>
    <row r="4" spans="1:5" x14ac:dyDescent="0.2">
      <c r="A4" s="95"/>
      <c r="B4" s="434" t="s">
        <v>142</v>
      </c>
      <c r="C4" s="434"/>
      <c r="D4" s="434"/>
    </row>
    <row r="5" spans="1:5" ht="24" x14ac:dyDescent="0.2">
      <c r="A5" s="96" t="s">
        <v>137</v>
      </c>
      <c r="B5" s="97" t="s">
        <v>143</v>
      </c>
      <c r="C5" s="97" t="s">
        <v>139</v>
      </c>
      <c r="D5" s="98" t="s">
        <v>13</v>
      </c>
    </row>
    <row r="6" spans="1:5" x14ac:dyDescent="0.2">
      <c r="A6" s="99"/>
      <c r="B6" s="99"/>
      <c r="C6" s="99"/>
      <c r="D6" s="99"/>
    </row>
    <row r="7" spans="1:5" x14ac:dyDescent="0.2">
      <c r="A7" s="100">
        <v>2005</v>
      </c>
      <c r="B7" s="99">
        <v>25</v>
      </c>
      <c r="C7" s="99">
        <v>21</v>
      </c>
      <c r="D7" s="99">
        <v>46</v>
      </c>
    </row>
    <row r="8" spans="1:5" x14ac:dyDescent="0.2">
      <c r="A8" s="100">
        <v>2006</v>
      </c>
      <c r="B8" s="99">
        <v>29</v>
      </c>
      <c r="C8" s="99">
        <v>18</v>
      </c>
      <c r="D8" s="99">
        <v>47</v>
      </c>
    </row>
    <row r="9" spans="1:5" x14ac:dyDescent="0.2">
      <c r="A9" s="100">
        <v>2007</v>
      </c>
      <c r="B9" s="99">
        <v>23</v>
      </c>
      <c r="C9" s="99">
        <v>21</v>
      </c>
      <c r="D9" s="99">
        <v>44</v>
      </c>
    </row>
    <row r="10" spans="1:5" x14ac:dyDescent="0.2">
      <c r="A10" s="100">
        <v>2008</v>
      </c>
      <c r="B10" s="99">
        <v>24</v>
      </c>
      <c r="C10" s="99">
        <v>17</v>
      </c>
      <c r="D10" s="99">
        <v>41</v>
      </c>
    </row>
    <row r="11" spans="1:5" x14ac:dyDescent="0.2">
      <c r="A11" s="100">
        <v>2009</v>
      </c>
      <c r="B11" s="99">
        <v>34</v>
      </c>
      <c r="C11" s="99">
        <v>15</v>
      </c>
      <c r="D11" s="99">
        <v>49</v>
      </c>
    </row>
    <row r="12" spans="1:5" x14ac:dyDescent="0.2">
      <c r="A12" s="100">
        <v>2010</v>
      </c>
      <c r="B12" s="99">
        <v>18</v>
      </c>
      <c r="C12" s="99">
        <v>16</v>
      </c>
      <c r="D12" s="99">
        <v>34</v>
      </c>
    </row>
    <row r="13" spans="1:5" x14ac:dyDescent="0.2">
      <c r="A13" s="100">
        <v>2011</v>
      </c>
      <c r="B13" s="99">
        <v>17</v>
      </c>
      <c r="C13" s="99">
        <v>24</v>
      </c>
      <c r="D13" s="99">
        <v>41</v>
      </c>
    </row>
    <row r="14" spans="1:5" x14ac:dyDescent="0.2">
      <c r="A14" s="100">
        <v>2012</v>
      </c>
      <c r="B14" s="99">
        <v>24</v>
      </c>
      <c r="C14" s="99">
        <v>12</v>
      </c>
      <c r="D14" s="99">
        <v>36</v>
      </c>
    </row>
    <row r="15" spans="1:5" x14ac:dyDescent="0.2">
      <c r="A15" s="100">
        <v>2013</v>
      </c>
      <c r="B15" s="99">
        <v>27</v>
      </c>
      <c r="C15" s="99">
        <v>25</v>
      </c>
      <c r="D15" s="99">
        <v>52</v>
      </c>
    </row>
    <row r="16" spans="1:5" x14ac:dyDescent="0.2">
      <c r="A16" s="100">
        <v>2014</v>
      </c>
      <c r="B16" s="99">
        <v>20</v>
      </c>
      <c r="C16" s="99">
        <v>29</v>
      </c>
      <c r="D16" s="99">
        <v>49</v>
      </c>
    </row>
    <row r="17" spans="1:4" x14ac:dyDescent="0.2">
      <c r="A17" s="100">
        <v>2015</v>
      </c>
      <c r="B17" s="99">
        <v>15</v>
      </c>
      <c r="C17" s="99">
        <v>22</v>
      </c>
      <c r="D17" s="99">
        <f>SUM(B17:C17)</f>
        <v>37</v>
      </c>
    </row>
    <row r="18" spans="1:4" x14ac:dyDescent="0.2">
      <c r="A18" s="100">
        <v>2016</v>
      </c>
      <c r="B18" s="99">
        <v>19</v>
      </c>
      <c r="C18" s="99">
        <v>25</v>
      </c>
      <c r="D18" s="99">
        <f>SUM(B18:C18)</f>
        <v>44</v>
      </c>
    </row>
    <row r="19" spans="1:4" x14ac:dyDescent="0.2">
      <c r="A19" s="100">
        <v>2017</v>
      </c>
      <c r="B19" s="99">
        <v>16</v>
      </c>
      <c r="C19" s="362">
        <v>40</v>
      </c>
      <c r="D19" s="99">
        <f>SUM(B19:C19)</f>
        <v>56</v>
      </c>
    </row>
    <row r="20" spans="1:4" x14ac:dyDescent="0.2">
      <c r="A20" s="360">
        <v>2018</v>
      </c>
      <c r="B20" s="96">
        <v>14</v>
      </c>
      <c r="C20" s="347">
        <v>33</v>
      </c>
      <c r="D20" s="96">
        <f>SUM(B20:C20)</f>
        <v>47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2:K36"/>
  <sheetViews>
    <sheetView zoomScaleNormal="100" workbookViewId="0">
      <selection activeCell="A16" sqref="A16"/>
    </sheetView>
  </sheetViews>
  <sheetFormatPr defaultColWidth="8.85546875" defaultRowHeight="12.75" x14ac:dyDescent="0.2"/>
  <cols>
    <col min="1" max="1" width="123.7109375" customWidth="1"/>
    <col min="2" max="2" width="6.42578125" customWidth="1"/>
  </cols>
  <sheetData>
    <row r="2" spans="1:2" ht="23.25" x14ac:dyDescent="0.35">
      <c r="A2" s="407" t="s">
        <v>225</v>
      </c>
      <c r="B2" s="407"/>
    </row>
    <row r="6" spans="1:2" ht="14.25" x14ac:dyDescent="0.2">
      <c r="A6" s="183" t="s">
        <v>270</v>
      </c>
    </row>
    <row r="7" spans="1:2" ht="8.25" customHeight="1" x14ac:dyDescent="0.2">
      <c r="A7" s="183"/>
    </row>
    <row r="8" spans="1:2" ht="14.25" x14ac:dyDescent="0.2">
      <c r="A8" s="183" t="s">
        <v>226</v>
      </c>
    </row>
    <row r="9" spans="1:2" ht="9" customHeight="1" x14ac:dyDescent="0.2">
      <c r="A9" s="183"/>
    </row>
    <row r="10" spans="1:2" ht="14.25" x14ac:dyDescent="0.2">
      <c r="A10" s="183" t="s">
        <v>232</v>
      </c>
    </row>
    <row r="11" spans="1:2" ht="8.25" customHeight="1" x14ac:dyDescent="0.2">
      <c r="A11" s="184"/>
    </row>
    <row r="12" spans="1:2" ht="14.25" x14ac:dyDescent="0.2">
      <c r="A12" s="183"/>
    </row>
    <row r="33" spans="1:11" ht="17.25" customHeight="1" x14ac:dyDescent="0.2">
      <c r="B33" s="182"/>
      <c r="C33" s="182"/>
      <c r="D33" s="182"/>
      <c r="E33" s="182"/>
      <c r="F33" s="182"/>
      <c r="G33" s="182"/>
      <c r="H33" s="182"/>
      <c r="I33" s="182"/>
      <c r="J33" s="182"/>
      <c r="K33" s="182"/>
    </row>
    <row r="36" spans="1:11" x14ac:dyDescent="0.2">
      <c r="A36" s="185" t="s">
        <v>271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I29"/>
  <sheetViews>
    <sheetView zoomScaleNormal="100" workbookViewId="0">
      <selection activeCell="A28" sqref="A28:XFD33"/>
    </sheetView>
  </sheetViews>
  <sheetFormatPr defaultColWidth="15.85546875" defaultRowHeight="12.75" x14ac:dyDescent="0.2"/>
  <cols>
    <col min="1" max="1" width="16.42578125" style="94" customWidth="1"/>
    <col min="2" max="9" width="11.140625" style="94" customWidth="1"/>
    <col min="10" max="16384" width="15.85546875" style="94"/>
  </cols>
  <sheetData>
    <row r="1" spans="1:9" ht="17.25" customHeight="1" x14ac:dyDescent="0.2">
      <c r="A1" s="92" t="s">
        <v>286</v>
      </c>
      <c r="B1" s="93"/>
      <c r="C1" s="93"/>
      <c r="D1" s="93"/>
      <c r="E1" s="93"/>
      <c r="F1" s="93"/>
      <c r="G1" s="93"/>
      <c r="H1" s="93"/>
      <c r="I1" s="93"/>
    </row>
    <row r="2" spans="1:9" x14ac:dyDescent="0.2">
      <c r="A2" s="93"/>
      <c r="B2" s="93"/>
      <c r="C2" s="93"/>
      <c r="D2" s="93"/>
      <c r="E2" s="93"/>
      <c r="F2" s="93"/>
      <c r="G2" s="93"/>
      <c r="H2" s="93"/>
      <c r="I2" s="93"/>
    </row>
    <row r="3" spans="1:9" ht="15" customHeight="1" x14ac:dyDescent="0.2">
      <c r="A3" s="95" t="s">
        <v>137</v>
      </c>
      <c r="B3" s="102" t="s">
        <v>16</v>
      </c>
      <c r="C3" s="102"/>
      <c r="D3" s="102"/>
      <c r="E3" s="102"/>
      <c r="F3" s="102"/>
      <c r="G3" s="102"/>
      <c r="H3" s="102"/>
      <c r="I3" s="95"/>
    </row>
    <row r="4" spans="1:9" ht="27.75" customHeight="1" x14ac:dyDescent="0.2">
      <c r="A4" s="96" t="s">
        <v>144</v>
      </c>
      <c r="B4" s="98" t="s">
        <v>145</v>
      </c>
      <c r="C4" s="98" t="s">
        <v>146</v>
      </c>
      <c r="D4" s="98" t="s">
        <v>147</v>
      </c>
      <c r="E4" s="98" t="s">
        <v>148</v>
      </c>
      <c r="F4" s="98" t="s">
        <v>149</v>
      </c>
      <c r="G4" s="98" t="s">
        <v>150</v>
      </c>
      <c r="H4" s="98" t="s">
        <v>151</v>
      </c>
      <c r="I4" s="98" t="s">
        <v>13</v>
      </c>
    </row>
    <row r="5" spans="1:9" ht="7.5" customHeight="1" x14ac:dyDescent="0.2">
      <c r="A5" s="93"/>
      <c r="B5" s="93"/>
      <c r="C5" s="93"/>
      <c r="D5" s="93"/>
      <c r="E5" s="93"/>
      <c r="F5" s="93"/>
      <c r="G5" s="93"/>
      <c r="H5" s="93"/>
      <c r="I5" s="93"/>
    </row>
    <row r="6" spans="1:9" x14ac:dyDescent="0.2">
      <c r="A6" s="103">
        <v>2005</v>
      </c>
      <c r="B6" s="93">
        <v>0</v>
      </c>
      <c r="C6" s="93">
        <v>1</v>
      </c>
      <c r="D6" s="93">
        <v>17</v>
      </c>
      <c r="E6" s="93">
        <v>14</v>
      </c>
      <c r="F6" s="93">
        <v>8</v>
      </c>
      <c r="G6" s="93">
        <v>4</v>
      </c>
      <c r="H6" s="93">
        <v>2</v>
      </c>
      <c r="I6" s="93">
        <v>46</v>
      </c>
    </row>
    <row r="7" spans="1:9" x14ac:dyDescent="0.2">
      <c r="A7" s="103">
        <v>2006</v>
      </c>
      <c r="B7" s="93">
        <v>1</v>
      </c>
      <c r="C7" s="93">
        <v>8</v>
      </c>
      <c r="D7" s="93">
        <v>19</v>
      </c>
      <c r="E7" s="93">
        <v>9</v>
      </c>
      <c r="F7" s="93">
        <v>6</v>
      </c>
      <c r="G7" s="93">
        <v>2</v>
      </c>
      <c r="H7" s="93">
        <v>2</v>
      </c>
      <c r="I7" s="93">
        <v>47</v>
      </c>
    </row>
    <row r="8" spans="1:9" x14ac:dyDescent="0.2">
      <c r="A8" s="103">
        <v>2007</v>
      </c>
      <c r="B8" s="93">
        <v>4</v>
      </c>
      <c r="C8" s="93">
        <v>4</v>
      </c>
      <c r="D8" s="93">
        <v>15</v>
      </c>
      <c r="E8" s="93">
        <v>2</v>
      </c>
      <c r="F8" s="93">
        <v>9</v>
      </c>
      <c r="G8" s="93">
        <v>3</v>
      </c>
      <c r="H8" s="93">
        <v>7</v>
      </c>
      <c r="I8" s="93">
        <v>44</v>
      </c>
    </row>
    <row r="9" spans="1:9" x14ac:dyDescent="0.2">
      <c r="A9" s="103">
        <v>2008</v>
      </c>
      <c r="B9" s="93">
        <v>0</v>
      </c>
      <c r="C9" s="93">
        <v>9</v>
      </c>
      <c r="D9" s="93">
        <v>16</v>
      </c>
      <c r="E9" s="93">
        <v>3</v>
      </c>
      <c r="F9" s="93">
        <v>11</v>
      </c>
      <c r="G9" s="93">
        <v>2</v>
      </c>
      <c r="H9" s="93">
        <v>0</v>
      </c>
      <c r="I9" s="93">
        <v>41</v>
      </c>
    </row>
    <row r="10" spans="1:9" x14ac:dyDescent="0.2">
      <c r="A10" s="103">
        <v>2009</v>
      </c>
      <c r="B10" s="93">
        <v>0</v>
      </c>
      <c r="C10" s="93">
        <v>6</v>
      </c>
      <c r="D10" s="93">
        <v>29</v>
      </c>
      <c r="E10" s="93">
        <v>4</v>
      </c>
      <c r="F10" s="93">
        <v>8</v>
      </c>
      <c r="G10" s="93">
        <v>1</v>
      </c>
      <c r="H10" s="93">
        <v>1</v>
      </c>
      <c r="I10" s="93">
        <v>49</v>
      </c>
    </row>
    <row r="11" spans="1:9" x14ac:dyDescent="0.2">
      <c r="A11" s="103">
        <v>2010</v>
      </c>
      <c r="B11" s="93">
        <v>0</v>
      </c>
      <c r="C11" s="93">
        <v>5</v>
      </c>
      <c r="D11" s="93">
        <v>10</v>
      </c>
      <c r="E11" s="93">
        <v>3</v>
      </c>
      <c r="F11" s="93">
        <v>11</v>
      </c>
      <c r="G11" s="93">
        <v>4</v>
      </c>
      <c r="H11" s="93">
        <v>1</v>
      </c>
      <c r="I11" s="93">
        <v>34</v>
      </c>
    </row>
    <row r="12" spans="1:9" x14ac:dyDescent="0.2">
      <c r="A12" s="103">
        <v>2011</v>
      </c>
      <c r="B12" s="93">
        <v>0</v>
      </c>
      <c r="C12" s="99">
        <v>7</v>
      </c>
      <c r="D12" s="99">
        <v>11</v>
      </c>
      <c r="E12" s="99">
        <v>1</v>
      </c>
      <c r="F12" s="99">
        <v>16</v>
      </c>
      <c r="G12" s="99">
        <v>4</v>
      </c>
      <c r="H12" s="99">
        <v>2</v>
      </c>
      <c r="I12" s="93">
        <v>41</v>
      </c>
    </row>
    <row r="13" spans="1:9" x14ac:dyDescent="0.2">
      <c r="A13" s="103">
        <v>2012</v>
      </c>
      <c r="B13" s="93">
        <v>0</v>
      </c>
      <c r="C13" s="99">
        <v>15</v>
      </c>
      <c r="D13" s="99">
        <v>10</v>
      </c>
      <c r="E13" s="99">
        <v>2</v>
      </c>
      <c r="F13" s="99">
        <v>8</v>
      </c>
      <c r="G13" s="99">
        <v>1</v>
      </c>
      <c r="H13" s="99">
        <v>0</v>
      </c>
      <c r="I13" s="93">
        <v>36</v>
      </c>
    </row>
    <row r="14" spans="1:9" x14ac:dyDescent="0.2">
      <c r="A14" s="103">
        <v>2013</v>
      </c>
      <c r="B14" s="99">
        <v>0</v>
      </c>
      <c r="C14" s="99">
        <v>9</v>
      </c>
      <c r="D14" s="99">
        <v>19</v>
      </c>
      <c r="E14" s="99">
        <v>5</v>
      </c>
      <c r="F14" s="99">
        <v>13</v>
      </c>
      <c r="G14" s="99">
        <v>4</v>
      </c>
      <c r="H14" s="99">
        <v>2</v>
      </c>
      <c r="I14" s="99">
        <v>52</v>
      </c>
    </row>
    <row r="15" spans="1:9" x14ac:dyDescent="0.2">
      <c r="A15" s="103">
        <v>2014</v>
      </c>
      <c r="B15" s="93">
        <v>0</v>
      </c>
      <c r="C15" s="99">
        <v>13</v>
      </c>
      <c r="D15" s="99">
        <v>12</v>
      </c>
      <c r="E15" s="99">
        <v>7</v>
      </c>
      <c r="F15" s="99">
        <v>11</v>
      </c>
      <c r="G15" s="99">
        <v>4</v>
      </c>
      <c r="H15" s="99">
        <v>2</v>
      </c>
      <c r="I15" s="93">
        <v>49</v>
      </c>
    </row>
    <row r="16" spans="1:9" x14ac:dyDescent="0.2">
      <c r="A16" s="103">
        <v>2015</v>
      </c>
      <c r="B16" s="93">
        <v>0</v>
      </c>
      <c r="C16" s="93">
        <v>14</v>
      </c>
      <c r="D16" s="93">
        <v>2</v>
      </c>
      <c r="E16" s="93">
        <v>0</v>
      </c>
      <c r="F16" s="93">
        <v>13</v>
      </c>
      <c r="G16" s="93">
        <v>3</v>
      </c>
      <c r="H16" s="93">
        <v>5</v>
      </c>
      <c r="I16" s="93">
        <v>37</v>
      </c>
    </row>
    <row r="17" spans="1:9" x14ac:dyDescent="0.2">
      <c r="A17" s="103">
        <v>2016</v>
      </c>
      <c r="B17" s="93">
        <v>0</v>
      </c>
      <c r="C17" s="93">
        <v>14</v>
      </c>
      <c r="D17" s="93">
        <v>7</v>
      </c>
      <c r="E17" s="93">
        <v>6</v>
      </c>
      <c r="F17" s="93">
        <v>9</v>
      </c>
      <c r="G17" s="93">
        <v>5</v>
      </c>
      <c r="H17" s="93">
        <v>3</v>
      </c>
      <c r="I17" s="93">
        <v>44</v>
      </c>
    </row>
    <row r="18" spans="1:9" x14ac:dyDescent="0.2">
      <c r="A18" s="381">
        <v>2017</v>
      </c>
      <c r="B18" s="382">
        <v>0</v>
      </c>
      <c r="C18" s="382">
        <v>13</v>
      </c>
      <c r="D18" s="382">
        <v>5</v>
      </c>
      <c r="E18" s="382">
        <v>7</v>
      </c>
      <c r="F18" s="382">
        <v>19</v>
      </c>
      <c r="G18" s="382">
        <v>5</v>
      </c>
      <c r="H18" s="382">
        <v>7</v>
      </c>
      <c r="I18" s="382">
        <f>SUM(B18:H18)</f>
        <v>56</v>
      </c>
    </row>
    <row r="19" spans="1:9" x14ac:dyDescent="0.2">
      <c r="A19" s="103">
        <v>2018</v>
      </c>
      <c r="B19" s="93">
        <v>0</v>
      </c>
      <c r="C19" s="93">
        <v>11</v>
      </c>
      <c r="D19" s="93">
        <v>4</v>
      </c>
      <c r="E19" s="93">
        <v>3</v>
      </c>
      <c r="F19" s="93">
        <v>16</v>
      </c>
      <c r="G19" s="93">
        <v>7</v>
      </c>
      <c r="H19" s="93">
        <v>6</v>
      </c>
      <c r="I19" s="93">
        <f>SUM(B19:H19)</f>
        <v>47</v>
      </c>
    </row>
    <row r="20" spans="1:9" ht="7.5" customHeight="1" x14ac:dyDescent="0.2">
      <c r="A20" s="103"/>
      <c r="B20" s="93"/>
      <c r="C20" s="93"/>
      <c r="D20" s="93"/>
      <c r="E20" s="93"/>
      <c r="F20" s="93"/>
      <c r="G20" s="93"/>
      <c r="H20" s="93"/>
      <c r="I20" s="93"/>
    </row>
    <row r="21" spans="1:9" x14ac:dyDescent="0.2">
      <c r="A21" s="93"/>
      <c r="B21" s="435" t="s">
        <v>283</v>
      </c>
      <c r="C21" s="435"/>
      <c r="D21" s="435"/>
      <c r="E21" s="435"/>
      <c r="F21" s="435"/>
      <c r="G21" s="435"/>
      <c r="H21" s="435"/>
      <c r="I21" s="435"/>
    </row>
    <row r="22" spans="1:9" ht="7.5" customHeight="1" x14ac:dyDescent="0.2">
      <c r="A22" s="93"/>
      <c r="B22" s="104"/>
      <c r="C22" s="104"/>
      <c r="D22" s="104"/>
      <c r="E22" s="104"/>
      <c r="F22" s="104"/>
      <c r="G22" s="104"/>
      <c r="H22" s="104"/>
      <c r="I22" s="104"/>
    </row>
    <row r="23" spans="1:9" x14ac:dyDescent="0.2">
      <c r="A23" s="93" t="s">
        <v>152</v>
      </c>
      <c r="B23" s="93">
        <v>0</v>
      </c>
      <c r="C23" s="93">
        <v>6</v>
      </c>
      <c r="D23" s="93">
        <v>3</v>
      </c>
      <c r="E23" s="93">
        <v>0</v>
      </c>
      <c r="F23" s="93">
        <v>4</v>
      </c>
      <c r="G23" s="93">
        <v>3</v>
      </c>
      <c r="H23" s="93">
        <v>3</v>
      </c>
      <c r="I23" s="120">
        <f>SUM(B23:H23)</f>
        <v>19</v>
      </c>
    </row>
    <row r="24" spans="1:9" x14ac:dyDescent="0.2">
      <c r="A24" s="93" t="s">
        <v>153</v>
      </c>
      <c r="B24" s="93">
        <v>0</v>
      </c>
      <c r="C24" s="93">
        <v>5</v>
      </c>
      <c r="D24" s="93">
        <v>1</v>
      </c>
      <c r="E24" s="93">
        <v>3</v>
      </c>
      <c r="F24" s="93">
        <v>12</v>
      </c>
      <c r="G24" s="93">
        <v>4</v>
      </c>
      <c r="H24" s="93">
        <v>3</v>
      </c>
      <c r="I24" s="120">
        <f t="shared" ref="I24:I25" si="0">SUM(B24:H24)</f>
        <v>28</v>
      </c>
    </row>
    <row r="25" spans="1:9" s="106" customFormat="1" x14ac:dyDescent="0.2">
      <c r="A25" s="105" t="s">
        <v>154</v>
      </c>
      <c r="B25" s="105">
        <f>SUM(B23:B24)</f>
        <v>0</v>
      </c>
      <c r="C25" s="105">
        <f t="shared" ref="C25:H25" si="1">SUM(C23:C24)</f>
        <v>11</v>
      </c>
      <c r="D25" s="105">
        <f t="shared" si="1"/>
        <v>4</v>
      </c>
      <c r="E25" s="105">
        <f t="shared" si="1"/>
        <v>3</v>
      </c>
      <c r="F25" s="105">
        <f t="shared" si="1"/>
        <v>16</v>
      </c>
      <c r="G25" s="105">
        <f t="shared" si="1"/>
        <v>7</v>
      </c>
      <c r="H25" s="105">
        <f t="shared" si="1"/>
        <v>6</v>
      </c>
      <c r="I25" s="105">
        <f t="shared" si="0"/>
        <v>47</v>
      </c>
    </row>
    <row r="26" spans="1:9" x14ac:dyDescent="0.2">
      <c r="A26" s="101" t="s">
        <v>155</v>
      </c>
    </row>
    <row r="27" spans="1:9" x14ac:dyDescent="0.2">
      <c r="A27" s="101" t="s">
        <v>156</v>
      </c>
    </row>
    <row r="28" spans="1:9" x14ac:dyDescent="0.2">
      <c r="A28" s="186"/>
      <c r="B28" s="188"/>
      <c r="C28" s="186"/>
      <c r="D28" s="188"/>
      <c r="E28" s="107"/>
      <c r="F28" s="108"/>
    </row>
    <row r="29" spans="1:9" x14ac:dyDescent="0.2">
      <c r="A29" s="189"/>
      <c r="B29" s="190"/>
      <c r="C29" s="189"/>
      <c r="D29" s="190"/>
      <c r="E29" s="107"/>
    </row>
  </sheetData>
  <mergeCells count="1">
    <mergeCell ref="B21:I2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E33"/>
  <sheetViews>
    <sheetView topLeftCell="A3" zoomScaleNormal="100" workbookViewId="0">
      <selection activeCell="N41" sqref="N41"/>
    </sheetView>
  </sheetViews>
  <sheetFormatPr defaultColWidth="9.140625" defaultRowHeight="12.75" x14ac:dyDescent="0.2"/>
  <cols>
    <col min="1" max="1" width="12.42578125" style="113" customWidth="1"/>
    <col min="2" max="5" width="13" style="113" customWidth="1"/>
    <col min="6" max="16384" width="9.140625" style="113"/>
  </cols>
  <sheetData>
    <row r="1" spans="1:5" ht="18" customHeight="1" x14ac:dyDescent="0.2">
      <c r="A1" s="111" t="s">
        <v>157</v>
      </c>
      <c r="B1" s="112"/>
      <c r="C1" s="112"/>
      <c r="D1" s="112"/>
      <c r="E1" s="112"/>
    </row>
    <row r="2" spans="1:5" ht="17.25" customHeight="1" x14ac:dyDescent="0.2">
      <c r="A2" s="111" t="s">
        <v>278</v>
      </c>
      <c r="B2" s="114"/>
      <c r="C2" s="112"/>
      <c r="D2" s="112"/>
      <c r="E2" s="112"/>
    </row>
    <row r="3" spans="1:5" ht="12.75" customHeight="1" x14ac:dyDescent="0.2">
      <c r="A3" s="111"/>
      <c r="B3" s="114"/>
      <c r="C3" s="112"/>
      <c r="D3" s="112"/>
      <c r="E3" s="112"/>
    </row>
    <row r="4" spans="1:5" ht="24.75" customHeight="1" x14ac:dyDescent="0.2">
      <c r="A4" s="115" t="s">
        <v>137</v>
      </c>
      <c r="B4" s="437" t="s">
        <v>158</v>
      </c>
      <c r="C4" s="437"/>
      <c r="D4" s="437" t="s">
        <v>159</v>
      </c>
      <c r="E4" s="437"/>
    </row>
    <row r="5" spans="1:5" ht="7.5" customHeight="1" x14ac:dyDescent="0.2">
      <c r="A5" s="112"/>
      <c r="B5" s="112"/>
      <c r="C5" s="112"/>
      <c r="D5" s="112"/>
      <c r="E5" s="112"/>
    </row>
    <row r="6" spans="1:5" x14ac:dyDescent="0.2">
      <c r="A6" s="116">
        <v>1999</v>
      </c>
      <c r="B6" s="436">
        <v>16</v>
      </c>
      <c r="C6" s="436"/>
      <c r="D6" s="436">
        <v>21</v>
      </c>
      <c r="E6" s="436"/>
    </row>
    <row r="7" spans="1:5" x14ac:dyDescent="0.2">
      <c r="A7" s="116">
        <v>2000</v>
      </c>
      <c r="B7" s="436">
        <v>45</v>
      </c>
      <c r="C7" s="436"/>
      <c r="D7" s="436">
        <v>18</v>
      </c>
      <c r="E7" s="436"/>
    </row>
    <row r="8" spans="1:5" x14ac:dyDescent="0.2">
      <c r="A8" s="116">
        <v>2001</v>
      </c>
      <c r="B8" s="436">
        <v>50</v>
      </c>
      <c r="C8" s="436"/>
      <c r="D8" s="436">
        <v>34</v>
      </c>
      <c r="E8" s="436"/>
    </row>
    <row r="9" spans="1:5" x14ac:dyDescent="0.2">
      <c r="A9" s="116">
        <v>2002</v>
      </c>
      <c r="B9" s="436">
        <v>51</v>
      </c>
      <c r="C9" s="436"/>
      <c r="D9" s="436">
        <v>63</v>
      </c>
      <c r="E9" s="436"/>
    </row>
    <row r="10" spans="1:5" x14ac:dyDescent="0.2">
      <c r="A10" s="116">
        <v>2003</v>
      </c>
      <c r="B10" s="436">
        <v>40</v>
      </c>
      <c r="C10" s="436"/>
      <c r="D10" s="436">
        <v>70</v>
      </c>
      <c r="E10" s="436"/>
    </row>
    <row r="11" spans="1:5" x14ac:dyDescent="0.2">
      <c r="A11" s="116">
        <v>2004</v>
      </c>
      <c r="B11" s="436">
        <v>36</v>
      </c>
      <c r="C11" s="436"/>
      <c r="D11" s="436">
        <v>38</v>
      </c>
      <c r="E11" s="436"/>
    </row>
    <row r="12" spans="1:5" x14ac:dyDescent="0.2">
      <c r="A12" s="116">
        <v>2005</v>
      </c>
      <c r="B12" s="436">
        <v>42</v>
      </c>
      <c r="C12" s="436"/>
      <c r="D12" s="436">
        <v>34</v>
      </c>
      <c r="E12" s="436"/>
    </row>
    <row r="13" spans="1:5" x14ac:dyDescent="0.2">
      <c r="A13" s="116">
        <v>2006</v>
      </c>
      <c r="B13" s="436">
        <v>61</v>
      </c>
      <c r="C13" s="436"/>
      <c r="D13" s="436">
        <v>40</v>
      </c>
      <c r="E13" s="436"/>
    </row>
    <row r="14" spans="1:5" x14ac:dyDescent="0.2">
      <c r="A14" s="116">
        <v>2007</v>
      </c>
      <c r="B14" s="436">
        <v>37</v>
      </c>
      <c r="C14" s="436"/>
      <c r="D14" s="436">
        <v>53</v>
      </c>
      <c r="E14" s="436"/>
    </row>
    <row r="15" spans="1:5" x14ac:dyDescent="0.2">
      <c r="A15" s="116">
        <v>2008</v>
      </c>
      <c r="B15" s="436">
        <v>46</v>
      </c>
      <c r="C15" s="436"/>
      <c r="D15" s="436">
        <v>39</v>
      </c>
      <c r="E15" s="436"/>
    </row>
    <row r="16" spans="1:5" x14ac:dyDescent="0.2">
      <c r="A16" s="116">
        <v>2009</v>
      </c>
      <c r="B16" s="436">
        <v>38</v>
      </c>
      <c r="C16" s="436"/>
      <c r="D16" s="436">
        <v>48</v>
      </c>
      <c r="E16" s="436"/>
    </row>
    <row r="17" spans="1:5" x14ac:dyDescent="0.2">
      <c r="A17" s="117">
        <v>2010</v>
      </c>
      <c r="B17" s="438">
        <v>23</v>
      </c>
      <c r="C17" s="438"/>
      <c r="D17" s="436">
        <v>34</v>
      </c>
      <c r="E17" s="436"/>
    </row>
    <row r="18" spans="1:5" x14ac:dyDescent="0.2">
      <c r="A18" s="117">
        <v>2011</v>
      </c>
      <c r="B18" s="438">
        <v>40</v>
      </c>
      <c r="C18" s="438"/>
      <c r="D18" s="436">
        <v>22</v>
      </c>
      <c r="E18" s="436"/>
    </row>
    <row r="19" spans="1:5" x14ac:dyDescent="0.2">
      <c r="A19" s="117">
        <v>2012</v>
      </c>
      <c r="B19" s="438">
        <v>41</v>
      </c>
      <c r="C19" s="438"/>
      <c r="D19" s="438">
        <v>40</v>
      </c>
      <c r="E19" s="438"/>
    </row>
    <row r="20" spans="1:5" x14ac:dyDescent="0.2">
      <c r="A20" s="117">
        <v>2013</v>
      </c>
      <c r="B20" s="438">
        <v>37</v>
      </c>
      <c r="C20" s="438"/>
      <c r="D20" s="438">
        <v>37</v>
      </c>
      <c r="E20" s="438"/>
    </row>
    <row r="21" spans="1:5" x14ac:dyDescent="0.2">
      <c r="A21" s="100">
        <v>2014</v>
      </c>
      <c r="B21" s="438">
        <v>42</v>
      </c>
      <c r="C21" s="438"/>
      <c r="D21" s="438">
        <v>50</v>
      </c>
      <c r="E21" s="438"/>
    </row>
    <row r="22" spans="1:5" x14ac:dyDescent="0.2">
      <c r="A22" s="100">
        <v>2015</v>
      </c>
      <c r="B22" s="438">
        <v>46</v>
      </c>
      <c r="C22" s="438"/>
      <c r="D22" s="438">
        <v>48</v>
      </c>
      <c r="E22" s="438"/>
    </row>
    <row r="23" spans="1:5" x14ac:dyDescent="0.2">
      <c r="A23" s="100">
        <v>2016</v>
      </c>
      <c r="B23" s="438">
        <v>28</v>
      </c>
      <c r="C23" s="438"/>
      <c r="D23" s="438">
        <v>35</v>
      </c>
      <c r="E23" s="438"/>
    </row>
    <row r="24" spans="1:5" x14ac:dyDescent="0.2">
      <c r="A24" s="100">
        <v>2017</v>
      </c>
      <c r="B24" s="438">
        <v>33</v>
      </c>
      <c r="C24" s="438"/>
      <c r="D24" s="438">
        <v>37</v>
      </c>
      <c r="E24" s="438"/>
    </row>
    <row r="25" spans="1:5" x14ac:dyDescent="0.2">
      <c r="A25" s="360">
        <v>2018</v>
      </c>
      <c r="B25" s="439">
        <v>48</v>
      </c>
      <c r="C25" s="439"/>
      <c r="D25" s="439">
        <v>35</v>
      </c>
      <c r="E25" s="439"/>
    </row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</sheetData>
  <mergeCells count="42">
    <mergeCell ref="B25:C25"/>
    <mergeCell ref="D25:E25"/>
    <mergeCell ref="B22:C22"/>
    <mergeCell ref="D22:E22"/>
    <mergeCell ref="B20:C20"/>
    <mergeCell ref="D20:E20"/>
    <mergeCell ref="B21:C21"/>
    <mergeCell ref="D21:E21"/>
    <mergeCell ref="B24:C24"/>
    <mergeCell ref="D24:E24"/>
    <mergeCell ref="B23:C23"/>
    <mergeCell ref="D23:E23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I62"/>
  <sheetViews>
    <sheetView zoomScaleNormal="100" workbookViewId="0">
      <selection activeCell="J16" sqref="J16:K16"/>
    </sheetView>
  </sheetViews>
  <sheetFormatPr defaultColWidth="9.140625" defaultRowHeight="12.75" x14ac:dyDescent="0.2"/>
  <cols>
    <col min="1" max="1" width="15.7109375" style="94" customWidth="1"/>
    <col min="2" max="7" width="10.140625" style="94" customWidth="1"/>
    <col min="8" max="16384" width="9.140625" style="94"/>
  </cols>
  <sheetData>
    <row r="1" spans="1:9" ht="17.25" customHeight="1" x14ac:dyDescent="0.2">
      <c r="A1" s="92" t="s">
        <v>284</v>
      </c>
      <c r="B1" s="93"/>
      <c r="C1" s="93"/>
      <c r="D1" s="93"/>
      <c r="E1" s="93"/>
      <c r="F1" s="93"/>
      <c r="G1" s="93"/>
      <c r="I1" s="94" t="s">
        <v>135</v>
      </c>
    </row>
    <row r="2" spans="1:9" x14ac:dyDescent="0.2">
      <c r="A2" s="99"/>
      <c r="B2" s="99"/>
      <c r="C2" s="99"/>
      <c r="D2" s="99"/>
      <c r="E2" s="99"/>
      <c r="F2" s="99"/>
      <c r="G2" s="99"/>
    </row>
    <row r="3" spans="1:9" ht="15" customHeight="1" x14ac:dyDescent="0.2">
      <c r="A3" s="95"/>
      <c r="B3" s="434" t="s">
        <v>160</v>
      </c>
      <c r="C3" s="434"/>
      <c r="D3" s="434"/>
      <c r="E3" s="434"/>
      <c r="F3" s="434"/>
      <c r="G3" s="434"/>
    </row>
    <row r="4" spans="1:9" ht="15" customHeight="1" x14ac:dyDescent="0.2">
      <c r="A4" s="96" t="s">
        <v>144</v>
      </c>
      <c r="B4" s="98" t="s">
        <v>161</v>
      </c>
      <c r="C4" s="98" t="s">
        <v>162</v>
      </c>
      <c r="D4" s="98" t="s">
        <v>163</v>
      </c>
      <c r="E4" s="98" t="s">
        <v>164</v>
      </c>
      <c r="F4" s="98" t="s">
        <v>165</v>
      </c>
      <c r="G4" s="98" t="s">
        <v>13</v>
      </c>
    </row>
    <row r="5" spans="1:9" ht="7.5" customHeight="1" x14ac:dyDescent="0.2">
      <c r="A5" s="93"/>
      <c r="B5" s="93"/>
      <c r="C5" s="93"/>
      <c r="D5" s="93"/>
      <c r="E5" s="93"/>
      <c r="F5" s="93"/>
      <c r="G5" s="93"/>
    </row>
    <row r="6" spans="1:9" x14ac:dyDescent="0.2">
      <c r="A6" s="93"/>
      <c r="B6" s="435" t="s">
        <v>236</v>
      </c>
      <c r="C6" s="435"/>
      <c r="D6" s="435"/>
      <c r="E6" s="435"/>
      <c r="F6" s="435"/>
      <c r="G6" s="435"/>
    </row>
    <row r="7" spans="1:9" ht="7.5" customHeight="1" x14ac:dyDescent="0.2">
      <c r="A7" s="93"/>
      <c r="B7" s="93"/>
      <c r="C7" s="93"/>
      <c r="D7" s="93"/>
      <c r="E7" s="93"/>
      <c r="F7" s="93"/>
      <c r="G7" s="93"/>
    </row>
    <row r="8" spans="1:9" x14ac:dyDescent="0.2">
      <c r="A8" s="93" t="s">
        <v>152</v>
      </c>
      <c r="B8" s="99">
        <v>0</v>
      </c>
      <c r="C8" s="99">
        <v>10</v>
      </c>
      <c r="D8" s="99">
        <v>2</v>
      </c>
      <c r="E8" s="99">
        <v>1</v>
      </c>
      <c r="F8" s="99">
        <v>6</v>
      </c>
      <c r="G8" s="99">
        <v>19</v>
      </c>
    </row>
    <row r="9" spans="1:9" x14ac:dyDescent="0.2">
      <c r="A9" s="93" t="s">
        <v>153</v>
      </c>
      <c r="B9" s="99">
        <v>0</v>
      </c>
      <c r="C9" s="99">
        <v>10</v>
      </c>
      <c r="D9" s="99">
        <v>3</v>
      </c>
      <c r="E9" s="99">
        <v>1</v>
      </c>
      <c r="F9" s="99">
        <v>2</v>
      </c>
      <c r="G9" s="99">
        <v>16</v>
      </c>
    </row>
    <row r="10" spans="1:9" x14ac:dyDescent="0.2">
      <c r="A10" s="120" t="s">
        <v>154</v>
      </c>
      <c r="B10" s="120">
        <v>0</v>
      </c>
      <c r="C10" s="120">
        <v>20</v>
      </c>
      <c r="D10" s="120">
        <v>6</v>
      </c>
      <c r="E10" s="120">
        <v>1</v>
      </c>
      <c r="F10" s="120">
        <v>8</v>
      </c>
      <c r="G10" s="120">
        <v>35</v>
      </c>
    </row>
    <row r="11" spans="1:9" ht="7.5" customHeight="1" x14ac:dyDescent="0.2">
      <c r="A11" s="93"/>
      <c r="B11" s="93"/>
      <c r="C11" s="93"/>
      <c r="D11" s="93"/>
      <c r="E11" s="93"/>
      <c r="F11" s="93"/>
      <c r="G11" s="93"/>
    </row>
    <row r="12" spans="1:9" x14ac:dyDescent="0.2">
      <c r="A12" s="93"/>
      <c r="B12" s="435" t="s">
        <v>265</v>
      </c>
      <c r="C12" s="435"/>
      <c r="D12" s="435"/>
      <c r="E12" s="435"/>
      <c r="F12" s="435"/>
      <c r="G12" s="435"/>
    </row>
    <row r="13" spans="1:9" ht="7.5" customHeight="1" x14ac:dyDescent="0.2">
      <c r="A13" s="93"/>
      <c r="B13" s="93"/>
      <c r="C13" s="93"/>
      <c r="D13" s="93"/>
      <c r="E13" s="93"/>
      <c r="F13" s="93"/>
      <c r="G13" s="93"/>
    </row>
    <row r="14" spans="1:9" x14ac:dyDescent="0.2">
      <c r="A14" s="93" t="s">
        <v>152</v>
      </c>
      <c r="B14" s="99">
        <v>2</v>
      </c>
      <c r="C14" s="99">
        <v>9</v>
      </c>
      <c r="D14" s="99">
        <v>0</v>
      </c>
      <c r="E14" s="99">
        <v>3</v>
      </c>
      <c r="F14" s="99">
        <v>2</v>
      </c>
      <c r="G14" s="99">
        <v>16</v>
      </c>
    </row>
    <row r="15" spans="1:9" x14ac:dyDescent="0.2">
      <c r="A15" s="93" t="s">
        <v>153</v>
      </c>
      <c r="B15" s="99">
        <v>0</v>
      </c>
      <c r="C15" s="99">
        <v>10</v>
      </c>
      <c r="D15" s="99">
        <v>3</v>
      </c>
      <c r="E15" s="99">
        <v>4</v>
      </c>
      <c r="F15" s="99">
        <v>4</v>
      </c>
      <c r="G15" s="99">
        <v>21</v>
      </c>
    </row>
    <row r="16" spans="1:9" x14ac:dyDescent="0.2">
      <c r="A16" s="120" t="s">
        <v>154</v>
      </c>
      <c r="B16" s="120">
        <v>2</v>
      </c>
      <c r="C16" s="120">
        <v>19</v>
      </c>
      <c r="D16" s="120">
        <v>3</v>
      </c>
      <c r="E16" s="120">
        <v>7</v>
      </c>
      <c r="F16" s="120">
        <v>6</v>
      </c>
      <c r="G16" s="120">
        <v>37</v>
      </c>
    </row>
    <row r="17" spans="1:7" ht="7.5" customHeight="1" x14ac:dyDescent="0.2">
      <c r="A17" s="99"/>
      <c r="B17" s="99"/>
      <c r="C17" s="99"/>
      <c r="D17" s="99"/>
      <c r="E17" s="99"/>
      <c r="F17" s="99"/>
      <c r="G17" s="99"/>
    </row>
    <row r="18" spans="1:7" x14ac:dyDescent="0.2">
      <c r="A18" s="93"/>
      <c r="B18" s="435" t="s">
        <v>283</v>
      </c>
      <c r="C18" s="435"/>
      <c r="D18" s="435"/>
      <c r="E18" s="435"/>
      <c r="F18" s="435"/>
      <c r="G18" s="435"/>
    </row>
    <row r="19" spans="1:7" ht="7.5" customHeight="1" x14ac:dyDescent="0.2">
      <c r="A19" s="93"/>
      <c r="B19" s="93"/>
      <c r="C19" s="93"/>
      <c r="D19" s="93"/>
      <c r="E19" s="93"/>
      <c r="F19" s="93"/>
      <c r="G19" s="93"/>
    </row>
    <row r="20" spans="1:7" x14ac:dyDescent="0.2">
      <c r="A20" s="93" t="s">
        <v>152</v>
      </c>
      <c r="B20" s="99">
        <v>0</v>
      </c>
      <c r="C20" s="99">
        <v>15</v>
      </c>
      <c r="D20" s="99">
        <v>2</v>
      </c>
      <c r="E20" s="99">
        <v>4</v>
      </c>
      <c r="F20" s="99">
        <v>4</v>
      </c>
      <c r="G20" s="99">
        <f>SUM(B20:F20)</f>
        <v>25</v>
      </c>
    </row>
    <row r="21" spans="1:7" x14ac:dyDescent="0.2">
      <c r="A21" s="93" t="s">
        <v>153</v>
      </c>
      <c r="B21" s="99">
        <v>0</v>
      </c>
      <c r="C21" s="99">
        <v>3</v>
      </c>
      <c r="D21" s="99">
        <v>1</v>
      </c>
      <c r="E21" s="99">
        <v>0</v>
      </c>
      <c r="F21" s="99">
        <v>6</v>
      </c>
      <c r="G21" s="99">
        <f>SUM(B21:F21)</f>
        <v>10</v>
      </c>
    </row>
    <row r="22" spans="1:7" x14ac:dyDescent="0.2">
      <c r="A22" s="105" t="s">
        <v>154</v>
      </c>
      <c r="B22" s="105">
        <v>0</v>
      </c>
      <c r="C22" s="105">
        <f>SUM(C20:C21)</f>
        <v>18</v>
      </c>
      <c r="D22" s="105">
        <f t="shared" ref="D22:G22" si="0">SUM(D20:D21)</f>
        <v>3</v>
      </c>
      <c r="E22" s="105">
        <f t="shared" si="0"/>
        <v>4</v>
      </c>
      <c r="F22" s="105">
        <f t="shared" si="0"/>
        <v>10</v>
      </c>
      <c r="G22" s="105">
        <f t="shared" si="0"/>
        <v>35</v>
      </c>
    </row>
    <row r="23" spans="1:7" x14ac:dyDescent="0.2">
      <c r="A23" s="101" t="s">
        <v>166</v>
      </c>
      <c r="B23" s="121"/>
      <c r="C23" s="121"/>
      <c r="D23" s="121"/>
      <c r="E23" s="93"/>
      <c r="F23" s="93"/>
      <c r="G23" s="93"/>
    </row>
    <row r="24" spans="1:7" x14ac:dyDescent="0.2">
      <c r="A24" s="101"/>
    </row>
    <row r="26" spans="1:7" x14ac:dyDescent="0.2">
      <c r="C26" s="108"/>
    </row>
    <row r="27" spans="1:7" x14ac:dyDescent="0.2">
      <c r="C27" s="108"/>
    </row>
    <row r="28" spans="1:7" x14ac:dyDescent="0.2">
      <c r="C28" s="108"/>
    </row>
    <row r="29" spans="1:7" x14ac:dyDescent="0.2">
      <c r="C29" s="108"/>
    </row>
    <row r="30" spans="1:7" x14ac:dyDescent="0.2">
      <c r="C30" s="108"/>
    </row>
    <row r="31" spans="1:7" x14ac:dyDescent="0.2">
      <c r="C31" s="108"/>
    </row>
    <row r="32" spans="1:7" x14ac:dyDescent="0.2">
      <c r="C32" s="108"/>
    </row>
    <row r="33" spans="3:3" x14ac:dyDescent="0.2">
      <c r="C33" s="108"/>
    </row>
    <row r="34" spans="3:3" x14ac:dyDescent="0.2">
      <c r="C34" s="108"/>
    </row>
    <row r="35" spans="3:3" x14ac:dyDescent="0.2">
      <c r="C35" s="108"/>
    </row>
    <row r="36" spans="3:3" x14ac:dyDescent="0.2">
      <c r="C36" s="108"/>
    </row>
    <row r="37" spans="3:3" x14ac:dyDescent="0.2">
      <c r="C37" s="108"/>
    </row>
    <row r="38" spans="3:3" x14ac:dyDescent="0.2">
      <c r="C38" s="108"/>
    </row>
    <row r="39" spans="3:3" x14ac:dyDescent="0.2">
      <c r="C39" s="108"/>
    </row>
    <row r="40" spans="3:3" x14ac:dyDescent="0.2">
      <c r="C40" s="108"/>
    </row>
    <row r="41" spans="3:3" x14ac:dyDescent="0.2">
      <c r="C41" s="108"/>
    </row>
    <row r="42" spans="3:3" x14ac:dyDescent="0.2">
      <c r="C42" s="108"/>
    </row>
    <row r="43" spans="3:3" x14ac:dyDescent="0.2">
      <c r="C43" s="108"/>
    </row>
    <row r="44" spans="3:3" x14ac:dyDescent="0.2">
      <c r="C44" s="108"/>
    </row>
    <row r="45" spans="3:3" x14ac:dyDescent="0.2">
      <c r="C45" s="108"/>
    </row>
    <row r="46" spans="3:3" x14ac:dyDescent="0.2">
      <c r="C46" s="108"/>
    </row>
    <row r="47" spans="3:3" x14ac:dyDescent="0.2">
      <c r="C47" s="108"/>
    </row>
    <row r="48" spans="3:3" x14ac:dyDescent="0.2">
      <c r="C48" s="108"/>
    </row>
    <row r="49" spans="3:3" x14ac:dyDescent="0.2">
      <c r="C49" s="108"/>
    </row>
    <row r="50" spans="3:3" x14ac:dyDescent="0.2">
      <c r="C50" s="108"/>
    </row>
    <row r="51" spans="3:3" x14ac:dyDescent="0.2">
      <c r="C51" s="108"/>
    </row>
    <row r="52" spans="3:3" x14ac:dyDescent="0.2">
      <c r="C52" s="108"/>
    </row>
    <row r="53" spans="3:3" x14ac:dyDescent="0.2">
      <c r="C53" s="108"/>
    </row>
    <row r="54" spans="3:3" x14ac:dyDescent="0.2">
      <c r="C54" s="108"/>
    </row>
    <row r="55" spans="3:3" x14ac:dyDescent="0.2">
      <c r="C55" s="108"/>
    </row>
    <row r="56" spans="3:3" x14ac:dyDescent="0.2">
      <c r="C56" s="108"/>
    </row>
    <row r="57" spans="3:3" x14ac:dyDescent="0.2">
      <c r="C57" s="108"/>
    </row>
    <row r="58" spans="3:3" x14ac:dyDescent="0.2">
      <c r="C58" s="108"/>
    </row>
    <row r="59" spans="3:3" x14ac:dyDescent="0.2">
      <c r="C59" s="108"/>
    </row>
    <row r="60" spans="3:3" x14ac:dyDescent="0.2">
      <c r="C60" s="108"/>
    </row>
    <row r="61" spans="3:3" x14ac:dyDescent="0.2">
      <c r="C61" s="108"/>
    </row>
    <row r="62" spans="3:3" x14ac:dyDescent="0.2">
      <c r="C62" s="108"/>
    </row>
  </sheetData>
  <sortState ref="C26:C62">
    <sortCondition ref="C26:C62"/>
  </sortState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ignoredErrors>
    <ignoredError sqref="C22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E11"/>
  <sheetViews>
    <sheetView zoomScaleNormal="100" workbookViewId="0">
      <selection activeCell="A12" sqref="A12:XFD25"/>
    </sheetView>
  </sheetViews>
  <sheetFormatPr defaultColWidth="9.140625" defaultRowHeight="12.75" x14ac:dyDescent="0.2"/>
  <cols>
    <col min="1" max="1" width="31.85546875" style="172" customWidth="1"/>
    <col min="2" max="2" width="19" style="172" customWidth="1"/>
    <col min="3" max="5" width="10.42578125" style="172" customWidth="1"/>
    <col min="6" max="16384" width="9.140625" style="172"/>
  </cols>
  <sheetData>
    <row r="1" spans="1:5" x14ac:dyDescent="0.2">
      <c r="A1" s="122" t="s">
        <v>315</v>
      </c>
      <c r="B1" s="153"/>
      <c r="C1" s="153"/>
      <c r="D1" s="153"/>
      <c r="E1" s="112"/>
    </row>
    <row r="2" spans="1:5" x14ac:dyDescent="0.2">
      <c r="A2" s="122" t="s">
        <v>279</v>
      </c>
      <c r="B2" s="153"/>
      <c r="C2" s="153"/>
      <c r="D2" s="153"/>
      <c r="E2" s="112"/>
    </row>
    <row r="3" spans="1:5" x14ac:dyDescent="0.2">
      <c r="A3" s="191"/>
      <c r="B3" s="153"/>
      <c r="C3" s="153"/>
      <c r="D3" s="153"/>
      <c r="E3" s="112"/>
    </row>
    <row r="4" spans="1:5" ht="19.5" customHeight="1" x14ac:dyDescent="0.2">
      <c r="A4" s="441" t="s">
        <v>167</v>
      </c>
      <c r="B4" s="441"/>
      <c r="C4" s="443" t="s">
        <v>0</v>
      </c>
      <c r="D4" s="443"/>
      <c r="E4" s="443"/>
    </row>
    <row r="5" spans="1:5" ht="19.5" customHeight="1" x14ac:dyDescent="0.2">
      <c r="A5" s="442"/>
      <c r="B5" s="442"/>
      <c r="C5" s="136">
        <v>2016</v>
      </c>
      <c r="D5" s="136">
        <v>2017</v>
      </c>
      <c r="E5" s="136">
        <v>2018</v>
      </c>
    </row>
    <row r="6" spans="1:5" ht="9.75" customHeight="1" x14ac:dyDescent="0.2">
      <c r="A6" s="444"/>
      <c r="B6" s="444"/>
    </row>
    <row r="7" spans="1:5" ht="32.25" customHeight="1" x14ac:dyDescent="0.2">
      <c r="A7" s="440" t="s">
        <v>273</v>
      </c>
      <c r="B7" s="440"/>
      <c r="C7" s="153">
        <v>1</v>
      </c>
      <c r="D7" s="153">
        <v>0</v>
      </c>
      <c r="E7" s="153">
        <v>1</v>
      </c>
    </row>
    <row r="8" spans="1:5" ht="40.5" customHeight="1" x14ac:dyDescent="0.2">
      <c r="A8" s="440" t="s">
        <v>274</v>
      </c>
      <c r="B8" s="440"/>
      <c r="C8" s="153">
        <v>27</v>
      </c>
      <c r="D8" s="153">
        <v>32</v>
      </c>
      <c r="E8" s="153">
        <v>31</v>
      </c>
    </row>
    <row r="9" spans="1:5" ht="40.5" customHeight="1" x14ac:dyDescent="0.2">
      <c r="A9" s="440" t="s">
        <v>275</v>
      </c>
      <c r="B9" s="440"/>
      <c r="C9" s="153">
        <v>1</v>
      </c>
      <c r="D9" s="153">
        <v>0</v>
      </c>
      <c r="E9" s="153">
        <v>0</v>
      </c>
    </row>
    <row r="10" spans="1:5" ht="30" customHeight="1" x14ac:dyDescent="0.2">
      <c r="A10" s="440" t="s">
        <v>276</v>
      </c>
      <c r="B10" s="440"/>
      <c r="C10" s="153">
        <v>12</v>
      </c>
      <c r="D10" s="153">
        <v>19</v>
      </c>
      <c r="E10" s="153">
        <v>14</v>
      </c>
    </row>
    <row r="11" spans="1:5" ht="18.75" customHeight="1" x14ac:dyDescent="0.2">
      <c r="A11" s="151" t="s">
        <v>13</v>
      </c>
      <c r="B11" s="195"/>
      <c r="C11" s="151">
        <v>41</v>
      </c>
      <c r="D11" s="151">
        <v>51</v>
      </c>
      <c r="E11" s="151">
        <v>51</v>
      </c>
    </row>
  </sheetData>
  <mergeCells count="7">
    <mergeCell ref="A10:B10"/>
    <mergeCell ref="A4:B5"/>
    <mergeCell ref="C4:E4"/>
    <mergeCell ref="A7:B7"/>
    <mergeCell ref="A8:B8"/>
    <mergeCell ref="A9:B9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C25"/>
  <sheetViews>
    <sheetView topLeftCell="A3" zoomScaleNormal="100" workbookViewId="0">
      <selection activeCell="N41" sqref="N41"/>
    </sheetView>
  </sheetViews>
  <sheetFormatPr defaultColWidth="9.140625" defaultRowHeight="12.75" x14ac:dyDescent="0.2"/>
  <cols>
    <col min="1" max="1" width="23.42578125" style="172" customWidth="1"/>
    <col min="2" max="3" width="23" style="172" customWidth="1"/>
    <col min="4" max="16384" width="9.140625" style="172"/>
  </cols>
  <sheetData>
    <row r="1" spans="1:3" x14ac:dyDescent="0.2">
      <c r="A1" s="111" t="s">
        <v>228</v>
      </c>
      <c r="B1" s="112"/>
    </row>
    <row r="2" spans="1:3" x14ac:dyDescent="0.2">
      <c r="A2" s="111" t="s">
        <v>280</v>
      </c>
      <c r="B2" s="114"/>
    </row>
    <row r="3" spans="1:3" x14ac:dyDescent="0.2">
      <c r="A3" s="111"/>
      <c r="B3" s="114"/>
    </row>
    <row r="4" spans="1:3" ht="37.5" customHeight="1" x14ac:dyDescent="0.2">
      <c r="A4" s="115" t="s">
        <v>137</v>
      </c>
      <c r="B4" s="187" t="s">
        <v>168</v>
      </c>
      <c r="C4" s="340" t="s">
        <v>269</v>
      </c>
    </row>
    <row r="5" spans="1:3" x14ac:dyDescent="0.2">
      <c r="A5" s="112"/>
      <c r="B5" s="112"/>
    </row>
    <row r="6" spans="1:3" x14ac:dyDescent="0.2">
      <c r="A6" s="116">
        <v>1999</v>
      </c>
      <c r="B6" s="125">
        <v>225</v>
      </c>
      <c r="C6" s="339" t="s">
        <v>5</v>
      </c>
    </row>
    <row r="7" spans="1:3" x14ac:dyDescent="0.2">
      <c r="A7" s="116">
        <v>2000</v>
      </c>
      <c r="B7" s="125">
        <v>320</v>
      </c>
      <c r="C7" s="339" t="s">
        <v>5</v>
      </c>
    </row>
    <row r="8" spans="1:3" x14ac:dyDescent="0.2">
      <c r="A8" s="116">
        <v>2001</v>
      </c>
      <c r="B8" s="125">
        <v>574</v>
      </c>
      <c r="C8" s="339" t="s">
        <v>5</v>
      </c>
    </row>
    <row r="9" spans="1:3" x14ac:dyDescent="0.2">
      <c r="A9" s="116">
        <v>2002</v>
      </c>
      <c r="B9" s="125">
        <v>178</v>
      </c>
      <c r="C9" s="339" t="s">
        <v>5</v>
      </c>
    </row>
    <row r="10" spans="1:3" x14ac:dyDescent="0.2">
      <c r="A10" s="116">
        <v>2003</v>
      </c>
      <c r="B10" s="125">
        <v>185</v>
      </c>
      <c r="C10" s="339" t="s">
        <v>5</v>
      </c>
    </row>
    <row r="11" spans="1:3" x14ac:dyDescent="0.2">
      <c r="A11" s="116">
        <v>2004</v>
      </c>
      <c r="B11" s="125">
        <v>259</v>
      </c>
      <c r="C11" s="339" t="s">
        <v>5</v>
      </c>
    </row>
    <row r="12" spans="1:3" x14ac:dyDescent="0.2">
      <c r="A12" s="116">
        <v>2005</v>
      </c>
      <c r="B12" s="125">
        <v>266</v>
      </c>
      <c r="C12" s="339" t="s">
        <v>5</v>
      </c>
    </row>
    <row r="13" spans="1:3" x14ac:dyDescent="0.2">
      <c r="A13" s="116">
        <v>2006</v>
      </c>
      <c r="B13" s="125">
        <v>279</v>
      </c>
      <c r="C13" s="339" t="s">
        <v>5</v>
      </c>
    </row>
    <row r="14" spans="1:3" x14ac:dyDescent="0.2">
      <c r="A14" s="116">
        <v>2007</v>
      </c>
      <c r="B14" s="125">
        <v>290</v>
      </c>
      <c r="C14" s="124">
        <v>281</v>
      </c>
    </row>
    <row r="15" spans="1:3" x14ac:dyDescent="0.2">
      <c r="A15" s="116">
        <v>2008</v>
      </c>
      <c r="B15" s="125">
        <v>364</v>
      </c>
      <c r="C15" s="124">
        <v>351</v>
      </c>
    </row>
    <row r="16" spans="1:3" x14ac:dyDescent="0.2">
      <c r="A16" s="116">
        <v>2009</v>
      </c>
      <c r="B16" s="125">
        <v>408</v>
      </c>
      <c r="C16" s="124">
        <v>402</v>
      </c>
    </row>
    <row r="17" spans="1:3" x14ac:dyDescent="0.2">
      <c r="A17" s="117">
        <v>2010</v>
      </c>
      <c r="B17" s="124">
        <v>353</v>
      </c>
      <c r="C17" s="124">
        <v>348</v>
      </c>
    </row>
    <row r="18" spans="1:3" x14ac:dyDescent="0.2">
      <c r="A18" s="117">
        <v>2011</v>
      </c>
      <c r="B18" s="124">
        <v>388</v>
      </c>
      <c r="C18" s="124">
        <v>374</v>
      </c>
    </row>
    <row r="19" spans="1:3" x14ac:dyDescent="0.2">
      <c r="A19" s="117">
        <v>2012</v>
      </c>
      <c r="B19" s="174">
        <v>339</v>
      </c>
      <c r="C19" s="124">
        <v>327</v>
      </c>
    </row>
    <row r="20" spans="1:3" x14ac:dyDescent="0.2">
      <c r="A20" s="117">
        <v>2013</v>
      </c>
      <c r="B20" s="124">
        <v>297</v>
      </c>
      <c r="C20" s="124">
        <v>290</v>
      </c>
    </row>
    <row r="21" spans="1:3" x14ac:dyDescent="0.2">
      <c r="A21" s="100">
        <v>2014</v>
      </c>
      <c r="B21" s="124">
        <v>265</v>
      </c>
      <c r="C21" s="124">
        <v>247</v>
      </c>
    </row>
    <row r="22" spans="1:3" x14ac:dyDescent="0.2">
      <c r="A22" s="100">
        <v>2015</v>
      </c>
      <c r="B22" s="174">
        <v>200</v>
      </c>
      <c r="C22" s="124">
        <v>195</v>
      </c>
    </row>
    <row r="23" spans="1:3" x14ac:dyDescent="0.2">
      <c r="A23" s="100">
        <v>2016</v>
      </c>
      <c r="B23" s="174">
        <v>242</v>
      </c>
      <c r="C23" s="124">
        <v>231</v>
      </c>
    </row>
    <row r="24" spans="1:3" x14ac:dyDescent="0.2">
      <c r="A24" s="100">
        <v>2017</v>
      </c>
      <c r="B24" s="174">
        <v>175</v>
      </c>
      <c r="C24" s="124">
        <v>163</v>
      </c>
    </row>
    <row r="25" spans="1:3" x14ac:dyDescent="0.2">
      <c r="A25" s="360">
        <v>2018</v>
      </c>
      <c r="B25" s="202">
        <v>138</v>
      </c>
      <c r="C25" s="346">
        <v>124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I16"/>
  <sheetViews>
    <sheetView topLeftCell="A7" zoomScaleNormal="100" workbookViewId="0">
      <selection activeCell="N41" sqref="N41"/>
    </sheetView>
  </sheetViews>
  <sheetFormatPr defaultColWidth="9.140625" defaultRowHeight="12.75" x14ac:dyDescent="0.2"/>
  <cols>
    <col min="1" max="1" width="46.85546875" style="172" customWidth="1"/>
    <col min="2" max="3" width="11.28515625" style="172" customWidth="1"/>
    <col min="4" max="4" width="0.85546875" style="172" customWidth="1"/>
    <col min="5" max="6" width="11.28515625" style="172" customWidth="1"/>
    <col min="7" max="7" width="0.85546875" style="172" customWidth="1"/>
    <col min="8" max="9" width="11.28515625" style="172" customWidth="1"/>
    <col min="10" max="16384" width="9.140625" style="172"/>
  </cols>
  <sheetData>
    <row r="1" spans="1:9" ht="17.25" customHeight="1" x14ac:dyDescent="0.2">
      <c r="A1" s="92" t="s">
        <v>281</v>
      </c>
      <c r="B1" s="153"/>
      <c r="C1" s="153"/>
      <c r="D1" s="153"/>
      <c r="E1" s="153"/>
      <c r="F1" s="153"/>
      <c r="G1" s="153"/>
      <c r="H1" s="153"/>
      <c r="I1" s="153"/>
    </row>
    <row r="2" spans="1:9" x14ac:dyDescent="0.2">
      <c r="A2" s="153"/>
      <c r="B2" s="153"/>
      <c r="C2" s="153"/>
      <c r="D2" s="153"/>
      <c r="E2" s="153"/>
      <c r="F2" s="153"/>
      <c r="G2" s="153"/>
      <c r="H2" s="153"/>
      <c r="I2" s="153"/>
    </row>
    <row r="3" spans="1:9" ht="15.75" customHeight="1" x14ac:dyDescent="0.2">
      <c r="A3" s="445" t="s">
        <v>169</v>
      </c>
      <c r="B3" s="361">
        <v>2016</v>
      </c>
      <c r="C3" s="361"/>
      <c r="D3" s="196"/>
      <c r="E3" s="447">
        <v>2017</v>
      </c>
      <c r="F3" s="447"/>
      <c r="G3" s="196"/>
      <c r="H3" s="447">
        <v>2018</v>
      </c>
      <c r="I3" s="447"/>
    </row>
    <row r="4" spans="1:9" ht="15.75" customHeight="1" x14ac:dyDescent="0.2">
      <c r="A4" s="446"/>
      <c r="B4" s="192" t="s">
        <v>7</v>
      </c>
      <c r="C4" s="192" t="s">
        <v>8</v>
      </c>
      <c r="D4" s="194"/>
      <c r="E4" s="192" t="s">
        <v>7</v>
      </c>
      <c r="F4" s="192" t="s">
        <v>8</v>
      </c>
      <c r="G4" s="194"/>
      <c r="H4" s="192" t="s">
        <v>7</v>
      </c>
      <c r="I4" s="192" t="s">
        <v>8</v>
      </c>
    </row>
    <row r="5" spans="1:9" x14ac:dyDescent="0.2">
      <c r="A5" s="93"/>
      <c r="B5" s="93"/>
      <c r="C5" s="153"/>
      <c r="E5" s="93"/>
      <c r="F5" s="153"/>
      <c r="H5" s="93"/>
      <c r="I5" s="153"/>
    </row>
    <row r="6" spans="1:9" ht="41.25" customHeight="1" x14ac:dyDescent="0.2">
      <c r="A6" s="127" t="s">
        <v>170</v>
      </c>
      <c r="B6" s="93">
        <v>139</v>
      </c>
      <c r="C6" s="162">
        <v>57.438016528925601</v>
      </c>
      <c r="E6" s="93">
        <v>116</v>
      </c>
      <c r="F6" s="162">
        <v>66.285714285714278</v>
      </c>
      <c r="H6" s="93">
        <v>99</v>
      </c>
      <c r="I6" s="162">
        <f>H6/$H$9*100</f>
        <v>71.739130434782609</v>
      </c>
    </row>
    <row r="7" spans="1:9" ht="41.25" customHeight="1" x14ac:dyDescent="0.2">
      <c r="A7" s="129" t="s">
        <v>171</v>
      </c>
      <c r="B7" s="99">
        <v>92</v>
      </c>
      <c r="C7" s="162">
        <v>38.016528925619838</v>
      </c>
      <c r="E7" s="99">
        <v>47</v>
      </c>
      <c r="F7" s="162">
        <v>26.857142857142858</v>
      </c>
      <c r="H7" s="99">
        <v>25</v>
      </c>
      <c r="I7" s="162">
        <f t="shared" ref="I7:I9" si="0">H7/$H$9*100</f>
        <v>18.115942028985508</v>
      </c>
    </row>
    <row r="8" spans="1:9" ht="41.25" customHeight="1" x14ac:dyDescent="0.2">
      <c r="A8" s="130" t="s">
        <v>172</v>
      </c>
      <c r="B8" s="131">
        <v>11</v>
      </c>
      <c r="C8" s="162">
        <v>4.5454545454545459</v>
      </c>
      <c r="E8" s="131">
        <v>12</v>
      </c>
      <c r="F8" s="162">
        <v>6.8571428571428577</v>
      </c>
      <c r="H8" s="131">
        <v>14</v>
      </c>
      <c r="I8" s="162">
        <f t="shared" si="0"/>
        <v>10.144927536231885</v>
      </c>
    </row>
    <row r="9" spans="1:9" ht="21" customHeight="1" x14ac:dyDescent="0.2">
      <c r="A9" s="193" t="s">
        <v>13</v>
      </c>
      <c r="B9" s="193">
        <v>242</v>
      </c>
      <c r="C9" s="132">
        <v>100</v>
      </c>
      <c r="D9" s="194"/>
      <c r="E9" s="193">
        <v>175</v>
      </c>
      <c r="F9" s="132">
        <v>100</v>
      </c>
      <c r="G9" s="194"/>
      <c r="H9" s="193">
        <f>SUM(H6:H8)</f>
        <v>138</v>
      </c>
      <c r="I9" s="363">
        <f t="shared" si="0"/>
        <v>100</v>
      </c>
    </row>
    <row r="10" spans="1:9" x14ac:dyDescent="0.2">
      <c r="A10" s="165" t="s">
        <v>233</v>
      </c>
      <c r="B10" s="153"/>
      <c r="C10" s="153"/>
      <c r="D10" s="153"/>
      <c r="E10" s="153"/>
      <c r="F10" s="153"/>
      <c r="G10" s="153"/>
      <c r="H10" s="153"/>
      <c r="I10" s="133"/>
    </row>
    <row r="11" spans="1:9" x14ac:dyDescent="0.2">
      <c r="A11" s="101"/>
      <c r="I11" s="173"/>
    </row>
    <row r="12" spans="1:9" x14ac:dyDescent="0.2">
      <c r="I12" s="173"/>
    </row>
    <row r="14" spans="1:9" x14ac:dyDescent="0.2">
      <c r="A14" s="127"/>
      <c r="B14" s="93"/>
      <c r="C14" s="93"/>
      <c r="D14" s="93"/>
    </row>
    <row r="15" spans="1:9" x14ac:dyDescent="0.2">
      <c r="A15" s="129"/>
      <c r="B15" s="99"/>
      <c r="C15" s="99"/>
      <c r="D15" s="99"/>
    </row>
    <row r="16" spans="1:9" x14ac:dyDescent="0.2">
      <c r="A16" s="130"/>
      <c r="B16" s="131"/>
      <c r="C16" s="131"/>
      <c r="D16" s="131"/>
    </row>
  </sheetData>
  <mergeCells count="3">
    <mergeCell ref="A3:A4"/>
    <mergeCell ref="E3:F3"/>
    <mergeCell ref="H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H26"/>
  <sheetViews>
    <sheetView topLeftCell="A2" zoomScaleNormal="100" workbookViewId="0">
      <selection activeCell="N41" sqref="N41"/>
    </sheetView>
  </sheetViews>
  <sheetFormatPr defaultColWidth="9.140625" defaultRowHeight="12.75" x14ac:dyDescent="0.2"/>
  <cols>
    <col min="1" max="1" width="10" style="94" customWidth="1"/>
    <col min="2" max="4" width="14.42578125" style="94" customWidth="1"/>
    <col min="5" max="5" width="1" style="94" customWidth="1"/>
    <col min="6" max="8" width="9.42578125" style="94" customWidth="1"/>
    <col min="9" max="16384" width="9.140625" style="94"/>
  </cols>
  <sheetData>
    <row r="1" spans="1:8" ht="17.25" customHeight="1" x14ac:dyDescent="0.2">
      <c r="A1" s="204" t="s">
        <v>302</v>
      </c>
      <c r="B1" s="93"/>
      <c r="C1" s="93"/>
      <c r="D1" s="93"/>
      <c r="E1" s="93"/>
      <c r="F1" s="93"/>
      <c r="G1" s="93"/>
      <c r="H1" s="93"/>
    </row>
    <row r="2" spans="1:8" x14ac:dyDescent="0.2">
      <c r="A2" s="96"/>
      <c r="B2" s="96"/>
      <c r="C2" s="96"/>
      <c r="D2" s="96"/>
      <c r="E2" s="96"/>
      <c r="F2" s="96"/>
      <c r="G2" s="96"/>
      <c r="H2" s="96"/>
    </row>
    <row r="3" spans="1:8" s="93" customFormat="1" ht="19.5" customHeight="1" x14ac:dyDescent="0.2">
      <c r="A3" s="99"/>
      <c r="B3" s="448" t="s">
        <v>173</v>
      </c>
      <c r="C3" s="448"/>
      <c r="D3" s="448"/>
      <c r="F3" s="449" t="s">
        <v>229</v>
      </c>
      <c r="G3" s="449" t="s">
        <v>230</v>
      </c>
      <c r="H3" s="449" t="s">
        <v>231</v>
      </c>
    </row>
    <row r="4" spans="1:8" s="93" customFormat="1" ht="19.5" customHeight="1" x14ac:dyDescent="0.2">
      <c r="A4" s="96" t="s">
        <v>174</v>
      </c>
      <c r="B4" s="134" t="s">
        <v>175</v>
      </c>
      <c r="C4" s="134" t="s">
        <v>176</v>
      </c>
      <c r="D4" s="135" t="s">
        <v>177</v>
      </c>
      <c r="E4" s="96"/>
      <c r="F4" s="450"/>
      <c r="G4" s="450"/>
      <c r="H4" s="450"/>
    </row>
    <row r="5" spans="1:8" s="93" customFormat="1" ht="7.5" customHeight="1" x14ac:dyDescent="0.2"/>
    <row r="6" spans="1:8" x14ac:dyDescent="0.2">
      <c r="A6" s="130" t="s">
        <v>161</v>
      </c>
      <c r="B6" s="215">
        <v>0</v>
      </c>
      <c r="C6" s="215">
        <v>2</v>
      </c>
      <c r="D6" s="215">
        <v>2</v>
      </c>
      <c r="E6" s="93"/>
      <c r="F6" s="121">
        <v>1.6129032258064515</v>
      </c>
      <c r="G6" s="205">
        <v>2</v>
      </c>
      <c r="H6" s="137">
        <v>1.6129032258064515</v>
      </c>
    </row>
    <row r="7" spans="1:8" x14ac:dyDescent="0.2">
      <c r="A7" s="130" t="s">
        <v>162</v>
      </c>
      <c r="B7" s="215">
        <v>5</v>
      </c>
      <c r="C7" s="215">
        <v>2</v>
      </c>
      <c r="D7" s="215">
        <v>7</v>
      </c>
      <c r="E7" s="93"/>
      <c r="F7" s="121">
        <v>5.6451612903225801</v>
      </c>
      <c r="G7" s="205">
        <v>9</v>
      </c>
      <c r="H7" s="137">
        <v>7.258064516129032</v>
      </c>
    </row>
    <row r="8" spans="1:8" s="106" customFormat="1" x14ac:dyDescent="0.2">
      <c r="A8" s="130" t="s">
        <v>163</v>
      </c>
      <c r="B8" s="215">
        <v>3</v>
      </c>
      <c r="C8" s="215">
        <v>5</v>
      </c>
      <c r="D8" s="215">
        <v>8</v>
      </c>
      <c r="E8" s="138"/>
      <c r="F8" s="121">
        <v>6.4516129032258061</v>
      </c>
      <c r="G8" s="205">
        <v>17</v>
      </c>
      <c r="H8" s="137">
        <v>13.709677419354838</v>
      </c>
    </row>
    <row r="9" spans="1:8" x14ac:dyDescent="0.2">
      <c r="A9" s="130" t="s">
        <v>164</v>
      </c>
      <c r="B9" s="215">
        <v>8</v>
      </c>
      <c r="C9" s="215">
        <v>5</v>
      </c>
      <c r="D9" s="215">
        <v>13</v>
      </c>
      <c r="E9" s="93"/>
      <c r="F9" s="121">
        <v>10.483870967741936</v>
      </c>
      <c r="G9" s="205">
        <v>30</v>
      </c>
      <c r="H9" s="137">
        <v>24.193548387096776</v>
      </c>
    </row>
    <row r="10" spans="1:8" x14ac:dyDescent="0.2">
      <c r="A10" s="139" t="s">
        <v>178</v>
      </c>
      <c r="B10" s="215">
        <v>8</v>
      </c>
      <c r="C10" s="215">
        <v>3</v>
      </c>
      <c r="D10" s="215">
        <v>11</v>
      </c>
      <c r="E10" s="93"/>
      <c r="F10" s="121">
        <v>8.870967741935484</v>
      </c>
      <c r="G10" s="205">
        <v>41</v>
      </c>
      <c r="H10" s="137">
        <v>33.064516129032256</v>
      </c>
    </row>
    <row r="11" spans="1:8" x14ac:dyDescent="0.2">
      <c r="A11" s="130" t="s">
        <v>179</v>
      </c>
      <c r="B11" s="215">
        <v>14</v>
      </c>
      <c r="C11" s="215">
        <v>3</v>
      </c>
      <c r="D11" s="215">
        <v>17</v>
      </c>
      <c r="E11" s="93"/>
      <c r="F11" s="121">
        <v>13.709677419354838</v>
      </c>
      <c r="G11" s="205">
        <v>58</v>
      </c>
      <c r="H11" s="137">
        <v>46.774193548387096</v>
      </c>
    </row>
    <row r="12" spans="1:8" x14ac:dyDescent="0.2">
      <c r="A12" s="130" t="s">
        <v>180</v>
      </c>
      <c r="B12" s="215">
        <v>9</v>
      </c>
      <c r="C12" s="215">
        <v>4</v>
      </c>
      <c r="D12" s="215">
        <v>13</v>
      </c>
      <c r="E12" s="93"/>
      <c r="F12" s="121">
        <v>10.483870967741936</v>
      </c>
      <c r="G12" s="205">
        <v>71</v>
      </c>
      <c r="H12" s="137">
        <v>57.258064516129032</v>
      </c>
    </row>
    <row r="13" spans="1:8" x14ac:dyDescent="0.2">
      <c r="A13" s="130" t="s">
        <v>181</v>
      </c>
      <c r="B13" s="215">
        <v>10</v>
      </c>
      <c r="C13" s="215">
        <v>6</v>
      </c>
      <c r="D13" s="215">
        <v>16</v>
      </c>
      <c r="E13" s="93"/>
      <c r="F13" s="121">
        <v>12.903225806451612</v>
      </c>
      <c r="G13" s="205">
        <v>87</v>
      </c>
      <c r="H13" s="137">
        <v>70.161290322580641</v>
      </c>
    </row>
    <row r="14" spans="1:8" x14ac:dyDescent="0.2">
      <c r="A14" s="130" t="s">
        <v>182</v>
      </c>
      <c r="B14" s="215">
        <v>9</v>
      </c>
      <c r="C14" s="215">
        <v>5</v>
      </c>
      <c r="D14" s="215">
        <v>14</v>
      </c>
      <c r="E14" s="93"/>
      <c r="F14" s="121">
        <v>11.29032258064516</v>
      </c>
      <c r="G14" s="205">
        <v>101</v>
      </c>
      <c r="H14" s="137">
        <v>81.451612903225794</v>
      </c>
    </row>
    <row r="15" spans="1:8" x14ac:dyDescent="0.2">
      <c r="A15" s="130" t="s">
        <v>183</v>
      </c>
      <c r="B15" s="215">
        <v>3</v>
      </c>
      <c r="C15" s="215">
        <v>11</v>
      </c>
      <c r="D15" s="215">
        <v>14</v>
      </c>
      <c r="E15" s="93"/>
      <c r="F15" s="121">
        <v>11.29032258064516</v>
      </c>
      <c r="G15" s="205">
        <v>115</v>
      </c>
      <c r="H15" s="137">
        <v>92.741935483870947</v>
      </c>
    </row>
    <row r="16" spans="1:8" x14ac:dyDescent="0.2">
      <c r="A16" s="130" t="s">
        <v>184</v>
      </c>
      <c r="B16" s="215">
        <v>2</v>
      </c>
      <c r="C16" s="215">
        <v>2</v>
      </c>
      <c r="D16" s="215">
        <v>4</v>
      </c>
      <c r="E16" s="93"/>
      <c r="F16" s="121">
        <v>3.225806451612903</v>
      </c>
      <c r="G16" s="205">
        <v>119</v>
      </c>
      <c r="H16" s="137">
        <v>95.967741935483843</v>
      </c>
    </row>
    <row r="17" spans="1:8" x14ac:dyDescent="0.2">
      <c r="A17" s="130" t="s">
        <v>185</v>
      </c>
      <c r="B17" s="215">
        <v>2</v>
      </c>
      <c r="C17" s="215">
        <v>1</v>
      </c>
      <c r="D17" s="215">
        <v>3</v>
      </c>
      <c r="E17" s="93"/>
      <c r="F17" s="121">
        <v>2.4193548387096775</v>
      </c>
      <c r="G17" s="205">
        <v>122</v>
      </c>
      <c r="H17" s="137">
        <v>98.387096774193523</v>
      </c>
    </row>
    <row r="18" spans="1:8" x14ac:dyDescent="0.2">
      <c r="A18" s="130" t="s">
        <v>186</v>
      </c>
      <c r="B18" s="215">
        <v>0</v>
      </c>
      <c r="C18" s="215">
        <v>2</v>
      </c>
      <c r="D18" s="215">
        <v>2</v>
      </c>
      <c r="E18" s="93"/>
      <c r="F18" s="121">
        <v>1.6129032258064515</v>
      </c>
      <c r="G18" s="205">
        <v>124</v>
      </c>
      <c r="H18" s="137">
        <v>99.999999999999972</v>
      </c>
    </row>
    <row r="19" spans="1:8" x14ac:dyDescent="0.2">
      <c r="A19" s="130" t="s">
        <v>187</v>
      </c>
      <c r="B19" s="215">
        <v>0</v>
      </c>
      <c r="C19" s="93">
        <v>0</v>
      </c>
      <c r="D19" s="215">
        <v>0</v>
      </c>
      <c r="E19" s="93"/>
      <c r="F19" s="121">
        <v>0</v>
      </c>
      <c r="G19" s="205">
        <v>124</v>
      </c>
      <c r="H19" s="137">
        <v>99.999999999999972</v>
      </c>
    </row>
    <row r="20" spans="1:8" x14ac:dyDescent="0.2">
      <c r="A20" s="130" t="s">
        <v>188</v>
      </c>
      <c r="B20" s="215">
        <v>0</v>
      </c>
      <c r="C20" s="93">
        <v>0</v>
      </c>
      <c r="D20" s="215">
        <v>0</v>
      </c>
      <c r="E20" s="93"/>
      <c r="F20" s="121">
        <v>0</v>
      </c>
      <c r="G20" s="205">
        <v>124</v>
      </c>
      <c r="H20" s="137">
        <v>99.999999999999972</v>
      </c>
    </row>
    <row r="21" spans="1:8" x14ac:dyDescent="0.2">
      <c r="A21" s="130" t="s">
        <v>189</v>
      </c>
      <c r="B21" s="215">
        <v>0</v>
      </c>
      <c r="C21" s="43">
        <v>0</v>
      </c>
      <c r="D21" s="215">
        <v>0</v>
      </c>
      <c r="E21" s="93"/>
      <c r="F21" s="121">
        <v>0</v>
      </c>
      <c r="G21" s="205">
        <v>124</v>
      </c>
      <c r="H21" s="137">
        <v>99.999999999999972</v>
      </c>
    </row>
    <row r="22" spans="1:8" x14ac:dyDescent="0.2">
      <c r="A22" s="130" t="s">
        <v>190</v>
      </c>
      <c r="B22" s="215">
        <v>0</v>
      </c>
      <c r="C22" s="93">
        <v>0</v>
      </c>
      <c r="D22" s="215">
        <v>0</v>
      </c>
      <c r="E22" s="93"/>
      <c r="F22" s="121">
        <v>0</v>
      </c>
      <c r="G22" s="205">
        <v>124</v>
      </c>
      <c r="H22" s="137">
        <v>99.999999999999972</v>
      </c>
    </row>
    <row r="23" spans="1:8" x14ac:dyDescent="0.2">
      <c r="A23" s="130" t="s">
        <v>191</v>
      </c>
      <c r="B23" s="215">
        <v>0</v>
      </c>
      <c r="C23" s="93">
        <v>0</v>
      </c>
      <c r="D23" s="215">
        <v>0</v>
      </c>
      <c r="E23" s="93"/>
      <c r="F23" s="121">
        <v>0</v>
      </c>
      <c r="G23" s="205">
        <v>124</v>
      </c>
      <c r="H23" s="137">
        <v>99.999999999999972</v>
      </c>
    </row>
    <row r="24" spans="1:8" x14ac:dyDescent="0.2">
      <c r="A24" s="105" t="s">
        <v>13</v>
      </c>
      <c r="B24" s="203">
        <f>SUM(B6:B23)</f>
        <v>73</v>
      </c>
      <c r="C24" s="203">
        <f>SUM(C6:C23)</f>
        <v>51</v>
      </c>
      <c r="D24" s="203">
        <v>124</v>
      </c>
      <c r="E24" s="96"/>
      <c r="F24" s="201">
        <v>100</v>
      </c>
      <c r="G24" s="203">
        <v>124</v>
      </c>
      <c r="H24" s="140">
        <v>100</v>
      </c>
    </row>
    <row r="25" spans="1:8" x14ac:dyDescent="0.2">
      <c r="A25" s="101" t="s">
        <v>192</v>
      </c>
      <c r="G25" s="141"/>
    </row>
    <row r="26" spans="1:8" x14ac:dyDescent="0.2">
      <c r="A26" s="101" t="s">
        <v>193</v>
      </c>
      <c r="G26" s="142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I36"/>
  <sheetViews>
    <sheetView topLeftCell="A2" zoomScaleNormal="100" workbookViewId="0">
      <selection activeCell="J2" sqref="J1:P1048576"/>
    </sheetView>
  </sheetViews>
  <sheetFormatPr defaultColWidth="9.140625" defaultRowHeight="12.75" x14ac:dyDescent="0.2"/>
  <cols>
    <col min="1" max="1" width="20.7109375" style="113" customWidth="1"/>
    <col min="2" max="2" width="9.42578125" style="112" customWidth="1"/>
    <col min="3" max="3" width="9.42578125" style="113" customWidth="1"/>
    <col min="4" max="4" width="0.7109375" style="113" customWidth="1"/>
    <col min="5" max="6" width="9.28515625" style="113" customWidth="1"/>
    <col min="7" max="7" width="1" style="113" customWidth="1"/>
    <col min="8" max="16384" width="9.140625" style="113"/>
  </cols>
  <sheetData>
    <row r="1" spans="1:9" ht="13.5" customHeight="1" x14ac:dyDescent="0.2">
      <c r="A1" s="122" t="s">
        <v>194</v>
      </c>
      <c r="C1" s="112"/>
    </row>
    <row r="2" spans="1:9" ht="13.5" customHeight="1" x14ac:dyDescent="0.2">
      <c r="A2" s="122" t="s">
        <v>279</v>
      </c>
      <c r="C2" s="112"/>
    </row>
    <row r="3" spans="1:9" x14ac:dyDescent="0.2">
      <c r="A3" s="111"/>
      <c r="C3" s="112"/>
    </row>
    <row r="4" spans="1:9" ht="14.25" customHeight="1" x14ac:dyDescent="0.2">
      <c r="A4" s="143"/>
      <c r="B4" s="443">
        <v>2016</v>
      </c>
      <c r="C4" s="443"/>
      <c r="D4" s="143"/>
      <c r="E4" s="443">
        <v>2017</v>
      </c>
      <c r="F4" s="443"/>
      <c r="G4" s="143"/>
      <c r="H4" s="443">
        <v>2018</v>
      </c>
      <c r="I4" s="443"/>
    </row>
    <row r="5" spans="1:9" ht="25.5" customHeight="1" x14ac:dyDescent="0.2">
      <c r="A5" s="144" t="s">
        <v>195</v>
      </c>
      <c r="B5" s="359" t="s">
        <v>1</v>
      </c>
      <c r="C5" s="358" t="s">
        <v>37</v>
      </c>
      <c r="D5" s="126"/>
      <c r="E5" s="359" t="s">
        <v>1</v>
      </c>
      <c r="F5" s="358" t="s">
        <v>37</v>
      </c>
      <c r="G5" s="126"/>
      <c r="H5" s="326" t="s">
        <v>1</v>
      </c>
      <c r="I5" s="214" t="s">
        <v>37</v>
      </c>
    </row>
    <row r="6" spans="1:9" ht="7.5" customHeight="1" x14ac:dyDescent="0.2">
      <c r="A6" s="112"/>
      <c r="C6" s="112"/>
      <c r="D6" s="112"/>
      <c r="E6" s="112"/>
      <c r="F6" s="112"/>
      <c r="G6" s="112"/>
      <c r="H6" s="112"/>
      <c r="I6" s="112"/>
    </row>
    <row r="7" spans="1:9" x14ac:dyDescent="0.2">
      <c r="A7" s="145" t="s">
        <v>208</v>
      </c>
      <c r="B7" s="146">
        <v>20</v>
      </c>
      <c r="C7" s="128">
        <f t="shared" ref="C7:C23" si="0">B7/$B$24*100</f>
        <v>8.6206896551724146</v>
      </c>
      <c r="D7" s="146"/>
      <c r="E7" s="146">
        <v>13</v>
      </c>
      <c r="F7" s="128">
        <f t="shared" ref="F7:F23" si="1">E7/$E$24*100</f>
        <v>7.9754601226993866</v>
      </c>
      <c r="G7" s="146"/>
      <c r="H7" s="146">
        <v>26</v>
      </c>
      <c r="I7" s="128">
        <f t="shared" ref="I7:I24" si="2">H7/$H$24*100</f>
        <v>20.967741935483872</v>
      </c>
    </row>
    <row r="8" spans="1:9" x14ac:dyDescent="0.2">
      <c r="A8" s="145" t="s">
        <v>197</v>
      </c>
      <c r="B8" s="146">
        <v>34</v>
      </c>
      <c r="C8" s="128">
        <f t="shared" si="0"/>
        <v>14.655172413793101</v>
      </c>
      <c r="D8" s="146"/>
      <c r="E8" s="146">
        <v>17</v>
      </c>
      <c r="F8" s="128">
        <f t="shared" si="1"/>
        <v>10.429447852760736</v>
      </c>
      <c r="G8" s="146"/>
      <c r="H8" s="146">
        <v>19</v>
      </c>
      <c r="I8" s="128">
        <f t="shared" si="2"/>
        <v>15.32258064516129</v>
      </c>
    </row>
    <row r="9" spans="1:9" x14ac:dyDescent="0.2">
      <c r="A9" s="146" t="s">
        <v>196</v>
      </c>
      <c r="B9" s="146">
        <v>34</v>
      </c>
      <c r="C9" s="128">
        <f t="shared" si="0"/>
        <v>14.655172413793101</v>
      </c>
      <c r="D9" s="146"/>
      <c r="E9" s="146">
        <v>21</v>
      </c>
      <c r="F9" s="128">
        <f t="shared" si="1"/>
        <v>12.883435582822086</v>
      </c>
      <c r="G9" s="146"/>
      <c r="H9" s="146">
        <v>17</v>
      </c>
      <c r="I9" s="128">
        <f t="shared" si="2"/>
        <v>13.709677419354838</v>
      </c>
    </row>
    <row r="10" spans="1:9" x14ac:dyDescent="0.2">
      <c r="A10" s="145" t="s">
        <v>199</v>
      </c>
      <c r="B10" s="146">
        <v>15</v>
      </c>
      <c r="C10" s="128">
        <f t="shared" si="0"/>
        <v>6.4655172413793105</v>
      </c>
      <c r="D10" s="146"/>
      <c r="E10" s="146">
        <v>18</v>
      </c>
      <c r="F10" s="128">
        <f t="shared" si="1"/>
        <v>11.042944785276074</v>
      </c>
      <c r="G10" s="146"/>
      <c r="H10" s="146">
        <v>9</v>
      </c>
      <c r="I10" s="128">
        <f t="shared" si="2"/>
        <v>7.2580645161290329</v>
      </c>
    </row>
    <row r="11" spans="1:9" x14ac:dyDescent="0.2">
      <c r="A11" s="145" t="s">
        <v>207</v>
      </c>
      <c r="B11" s="146">
        <v>7</v>
      </c>
      <c r="C11" s="128">
        <f t="shared" si="0"/>
        <v>3.0172413793103448</v>
      </c>
      <c r="D11" s="146"/>
      <c r="E11" s="146">
        <v>7</v>
      </c>
      <c r="F11" s="128">
        <f t="shared" si="1"/>
        <v>4.294478527607362</v>
      </c>
      <c r="G11" s="146"/>
      <c r="H11" s="146">
        <v>9</v>
      </c>
      <c r="I11" s="128">
        <f t="shared" si="2"/>
        <v>7.2580645161290329</v>
      </c>
    </row>
    <row r="12" spans="1:9" x14ac:dyDescent="0.2">
      <c r="A12" s="146" t="s">
        <v>205</v>
      </c>
      <c r="B12" s="146">
        <v>7</v>
      </c>
      <c r="C12" s="128">
        <f t="shared" si="0"/>
        <v>3.0172413793103448</v>
      </c>
      <c r="D12" s="146"/>
      <c r="E12" s="146">
        <v>13</v>
      </c>
      <c r="F12" s="128">
        <f t="shared" si="1"/>
        <v>7.9754601226993866</v>
      </c>
      <c r="G12" s="146"/>
      <c r="H12" s="146">
        <v>5</v>
      </c>
      <c r="I12" s="128">
        <f t="shared" si="2"/>
        <v>4.032258064516129</v>
      </c>
    </row>
    <row r="13" spans="1:9" x14ac:dyDescent="0.2">
      <c r="A13" s="145" t="s">
        <v>210</v>
      </c>
      <c r="B13" s="146">
        <v>8</v>
      </c>
      <c r="C13" s="128">
        <f t="shared" si="0"/>
        <v>3.4482758620689653</v>
      </c>
      <c r="D13" s="146"/>
      <c r="E13" s="146">
        <v>7</v>
      </c>
      <c r="F13" s="128">
        <f t="shared" si="1"/>
        <v>4.294478527607362</v>
      </c>
      <c r="G13" s="146"/>
      <c r="H13" s="146">
        <v>5</v>
      </c>
      <c r="I13" s="128">
        <f t="shared" si="2"/>
        <v>4.032258064516129</v>
      </c>
    </row>
    <row r="14" spans="1:9" x14ac:dyDescent="0.2">
      <c r="A14" s="145" t="s">
        <v>203</v>
      </c>
      <c r="B14" s="146">
        <v>8</v>
      </c>
      <c r="C14" s="128">
        <f t="shared" si="0"/>
        <v>3.4482758620689653</v>
      </c>
      <c r="D14" s="146"/>
      <c r="E14" s="146">
        <v>5</v>
      </c>
      <c r="F14" s="128">
        <f t="shared" si="1"/>
        <v>3.0674846625766872</v>
      </c>
      <c r="G14" s="146"/>
      <c r="H14" s="146">
        <v>5</v>
      </c>
      <c r="I14" s="128">
        <f t="shared" si="2"/>
        <v>4.032258064516129</v>
      </c>
    </row>
    <row r="15" spans="1:9" x14ac:dyDescent="0.2">
      <c r="A15" s="146" t="s">
        <v>266</v>
      </c>
      <c r="B15" s="146">
        <v>1</v>
      </c>
      <c r="C15" s="128">
        <f t="shared" si="0"/>
        <v>0.43103448275862066</v>
      </c>
      <c r="D15" s="146"/>
      <c r="E15" s="146">
        <v>4</v>
      </c>
      <c r="F15" s="128">
        <f t="shared" si="1"/>
        <v>2.4539877300613497</v>
      </c>
      <c r="G15" s="146"/>
      <c r="H15" s="146">
        <v>5</v>
      </c>
      <c r="I15" s="128">
        <f t="shared" si="2"/>
        <v>4.032258064516129</v>
      </c>
    </row>
    <row r="16" spans="1:9" x14ac:dyDescent="0.2">
      <c r="A16" s="145" t="s">
        <v>206</v>
      </c>
      <c r="B16" s="112">
        <v>0</v>
      </c>
      <c r="C16" s="128">
        <f t="shared" si="0"/>
        <v>0</v>
      </c>
      <c r="D16" s="146"/>
      <c r="E16" s="112">
        <v>9</v>
      </c>
      <c r="F16" s="128">
        <f t="shared" si="1"/>
        <v>5.5214723926380369</v>
      </c>
      <c r="G16" s="146"/>
      <c r="H16" s="112">
        <v>3</v>
      </c>
      <c r="I16" s="128">
        <f t="shared" si="2"/>
        <v>2.4193548387096775</v>
      </c>
    </row>
    <row r="17" spans="1:9" x14ac:dyDescent="0.2">
      <c r="A17" s="145" t="s">
        <v>204</v>
      </c>
      <c r="B17" s="146">
        <v>9</v>
      </c>
      <c r="C17" s="128">
        <f t="shared" si="0"/>
        <v>3.8793103448275863</v>
      </c>
      <c r="D17" s="146"/>
      <c r="E17" s="146">
        <v>7</v>
      </c>
      <c r="F17" s="128">
        <f t="shared" si="1"/>
        <v>4.294478527607362</v>
      </c>
      <c r="G17" s="146"/>
      <c r="H17" s="146">
        <v>3</v>
      </c>
      <c r="I17" s="128">
        <f t="shared" si="2"/>
        <v>2.4193548387096775</v>
      </c>
    </row>
    <row r="18" spans="1:9" x14ac:dyDescent="0.2">
      <c r="A18" s="146" t="s">
        <v>209</v>
      </c>
      <c r="B18" s="112">
        <v>3</v>
      </c>
      <c r="C18" s="128">
        <f t="shared" si="0"/>
        <v>1.2931034482758621</v>
      </c>
      <c r="D18" s="112"/>
      <c r="E18" s="112">
        <v>7</v>
      </c>
      <c r="F18" s="128">
        <f t="shared" si="1"/>
        <v>4.294478527607362</v>
      </c>
      <c r="G18" s="112"/>
      <c r="H18" s="112">
        <v>3</v>
      </c>
      <c r="I18" s="128">
        <f t="shared" si="2"/>
        <v>2.4193548387096775</v>
      </c>
    </row>
    <row r="19" spans="1:9" x14ac:dyDescent="0.2">
      <c r="A19" s="146" t="s">
        <v>200</v>
      </c>
      <c r="B19" s="146">
        <v>9</v>
      </c>
      <c r="C19" s="128">
        <f t="shared" si="0"/>
        <v>3.8793103448275863</v>
      </c>
      <c r="D19" s="146"/>
      <c r="E19" s="146">
        <v>6</v>
      </c>
      <c r="F19" s="128">
        <f t="shared" si="1"/>
        <v>3.6809815950920246</v>
      </c>
      <c r="G19" s="146"/>
      <c r="H19" s="146">
        <v>3</v>
      </c>
      <c r="I19" s="128">
        <f t="shared" si="2"/>
        <v>2.4193548387096775</v>
      </c>
    </row>
    <row r="20" spans="1:9" x14ac:dyDescent="0.2">
      <c r="A20" s="146" t="s">
        <v>198</v>
      </c>
      <c r="B20" s="146">
        <v>35</v>
      </c>
      <c r="C20" s="128">
        <f t="shared" si="0"/>
        <v>15.086206896551724</v>
      </c>
      <c r="D20" s="146"/>
      <c r="E20" s="146">
        <v>0</v>
      </c>
      <c r="F20" s="128">
        <f t="shared" si="1"/>
        <v>0</v>
      </c>
      <c r="G20" s="146"/>
      <c r="H20" s="146">
        <v>0</v>
      </c>
      <c r="I20" s="128">
        <f t="shared" si="2"/>
        <v>0</v>
      </c>
    </row>
    <row r="21" spans="1:9" x14ac:dyDescent="0.2">
      <c r="A21" s="146" t="s">
        <v>234</v>
      </c>
      <c r="B21" s="112">
        <v>1</v>
      </c>
      <c r="C21" s="128">
        <f t="shared" si="0"/>
        <v>0.43103448275862066</v>
      </c>
      <c r="D21" s="146"/>
      <c r="E21" s="112">
        <v>0</v>
      </c>
      <c r="F21" s="128">
        <f t="shared" si="1"/>
        <v>0</v>
      </c>
      <c r="G21" s="146"/>
      <c r="H21" s="112">
        <v>0</v>
      </c>
      <c r="I21" s="128">
        <f t="shared" si="2"/>
        <v>0</v>
      </c>
    </row>
    <row r="22" spans="1:9" s="148" customFormat="1" x14ac:dyDescent="0.2">
      <c r="A22" s="146" t="s">
        <v>238</v>
      </c>
      <c r="B22" s="146">
        <v>3</v>
      </c>
      <c r="C22" s="128">
        <f t="shared" si="0"/>
        <v>1.2931034482758621</v>
      </c>
      <c r="D22" s="112"/>
      <c r="E22" s="146">
        <v>0</v>
      </c>
      <c r="F22" s="128">
        <f t="shared" si="1"/>
        <v>0</v>
      </c>
      <c r="G22" s="112"/>
      <c r="H22" s="146">
        <v>0</v>
      </c>
      <c r="I22" s="128">
        <f t="shared" si="2"/>
        <v>0</v>
      </c>
    </row>
    <row r="23" spans="1:9" x14ac:dyDescent="0.2">
      <c r="A23" s="145" t="s">
        <v>211</v>
      </c>
      <c r="B23" s="112">
        <v>38</v>
      </c>
      <c r="C23" s="128">
        <f t="shared" si="0"/>
        <v>16.379310344827587</v>
      </c>
      <c r="D23" s="146"/>
      <c r="E23" s="112">
        <v>29</v>
      </c>
      <c r="F23" s="128">
        <f t="shared" si="1"/>
        <v>17.791411042944784</v>
      </c>
      <c r="G23" s="146"/>
      <c r="H23" s="112">
        <v>12</v>
      </c>
      <c r="I23" s="128">
        <f t="shared" si="2"/>
        <v>9.67741935483871</v>
      </c>
    </row>
    <row r="24" spans="1:9" x14ac:dyDescent="0.2">
      <c r="A24" s="149" t="s">
        <v>13</v>
      </c>
      <c r="B24" s="150">
        <f>SUM(B7:B23)</f>
        <v>232</v>
      </c>
      <c r="C24" s="320">
        <v>100</v>
      </c>
      <c r="D24" s="150"/>
      <c r="E24" s="150">
        <f>SUM(E7:E23)</f>
        <v>163</v>
      </c>
      <c r="F24" s="320">
        <v>100.00000000000003</v>
      </c>
      <c r="G24" s="150"/>
      <c r="H24" s="150">
        <f>SUM(H7:H23)</f>
        <v>124</v>
      </c>
      <c r="I24" s="320">
        <f t="shared" si="2"/>
        <v>100</v>
      </c>
    </row>
    <row r="25" spans="1:9" x14ac:dyDescent="0.2">
      <c r="A25" s="101" t="s">
        <v>192</v>
      </c>
      <c r="H25" s="147"/>
      <c r="I25" s="147"/>
    </row>
    <row r="26" spans="1:9" x14ac:dyDescent="0.2">
      <c r="B26" s="113"/>
    </row>
    <row r="27" spans="1:9" x14ac:dyDescent="0.2">
      <c r="A27" s="119"/>
    </row>
    <row r="28" spans="1:9" x14ac:dyDescent="0.2">
      <c r="A28" s="146"/>
    </row>
    <row r="29" spans="1:9" x14ac:dyDescent="0.2">
      <c r="A29" s="146"/>
    </row>
    <row r="30" spans="1:9" x14ac:dyDescent="0.2">
      <c r="B30" s="113"/>
    </row>
    <row r="31" spans="1:9" x14ac:dyDescent="0.2">
      <c r="B31" s="113"/>
    </row>
    <row r="32" spans="1:9" x14ac:dyDescent="0.2">
      <c r="B32" s="113"/>
    </row>
    <row r="33" spans="2:2" x14ac:dyDescent="0.2">
      <c r="B33" s="113"/>
    </row>
    <row r="34" spans="2:2" x14ac:dyDescent="0.2">
      <c r="B34" s="113"/>
    </row>
    <row r="35" spans="2:2" x14ac:dyDescent="0.2">
      <c r="B35" s="113"/>
    </row>
    <row r="36" spans="2:2" x14ac:dyDescent="0.2">
      <c r="B36" s="113"/>
    </row>
  </sheetData>
  <mergeCells count="3">
    <mergeCell ref="E4:F4"/>
    <mergeCell ref="H4:I4"/>
    <mergeCell ref="B4:C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E103"/>
  <sheetViews>
    <sheetView zoomScaleNormal="100" workbookViewId="0">
      <selection activeCell="N41" sqref="N41"/>
    </sheetView>
  </sheetViews>
  <sheetFormatPr defaultColWidth="9.140625" defaultRowHeight="12.75" x14ac:dyDescent="0.2"/>
  <cols>
    <col min="1" max="1" width="15.42578125" style="154" customWidth="1"/>
    <col min="2" max="3" width="19.85546875" style="154" customWidth="1"/>
    <col min="4" max="4" width="18.7109375" style="154" customWidth="1"/>
    <col min="5" max="16384" width="9.140625" style="154"/>
  </cols>
  <sheetData>
    <row r="1" spans="1:5" ht="15.75" customHeight="1" x14ac:dyDescent="0.2">
      <c r="A1" s="152" t="s">
        <v>212</v>
      </c>
      <c r="B1" s="153"/>
      <c r="C1" s="153"/>
    </row>
    <row r="2" spans="1:5" ht="15.75" customHeight="1" x14ac:dyDescent="0.2">
      <c r="A2" s="152" t="s">
        <v>282</v>
      </c>
      <c r="B2" s="153"/>
      <c r="C2" s="153"/>
    </row>
    <row r="3" spans="1:5" x14ac:dyDescent="0.2">
      <c r="A3" s="155"/>
      <c r="B3" s="153"/>
      <c r="C3" s="153"/>
    </row>
    <row r="4" spans="1:5" s="153" customFormat="1" ht="15" customHeight="1" x14ac:dyDescent="0.2">
      <c r="A4" s="451" t="s">
        <v>213</v>
      </c>
      <c r="B4" s="453" t="s">
        <v>0</v>
      </c>
      <c r="C4" s="453"/>
      <c r="D4" s="453"/>
    </row>
    <row r="5" spans="1:5" s="153" customFormat="1" ht="15" customHeight="1" x14ac:dyDescent="0.2">
      <c r="A5" s="451"/>
      <c r="B5" s="156">
        <v>2016</v>
      </c>
      <c r="C5" s="156">
        <v>2017</v>
      </c>
      <c r="D5" s="156">
        <v>2018</v>
      </c>
    </row>
    <row r="6" spans="1:5" s="153" customFormat="1" ht="5.25" customHeight="1" x14ac:dyDescent="0.2"/>
    <row r="7" spans="1:5" s="153" customFormat="1" ht="12" x14ac:dyDescent="0.2">
      <c r="B7" s="452"/>
      <c r="C7" s="452"/>
    </row>
    <row r="8" spans="1:5" s="153" customFormat="1" ht="6.75" customHeight="1" x14ac:dyDescent="0.2">
      <c r="A8" s="157"/>
    </row>
    <row r="9" spans="1:5" s="153" customFormat="1" ht="15" customHeight="1" x14ac:dyDescent="0.2">
      <c r="A9" s="157" t="s">
        <v>214</v>
      </c>
      <c r="B9" s="153">
        <v>45</v>
      </c>
      <c r="C9" s="153">
        <v>13</v>
      </c>
      <c r="D9" s="153">
        <v>10</v>
      </c>
      <c r="E9" s="70"/>
    </row>
    <row r="10" spans="1:5" s="153" customFormat="1" ht="15" customHeight="1" x14ac:dyDescent="0.2">
      <c r="A10" s="157" t="s">
        <v>215</v>
      </c>
      <c r="B10" s="153">
        <v>47</v>
      </c>
      <c r="C10" s="153">
        <v>52</v>
      </c>
      <c r="D10" s="153">
        <v>26</v>
      </c>
      <c r="E10" s="70"/>
    </row>
    <row r="11" spans="1:5" s="153" customFormat="1" ht="15" customHeight="1" x14ac:dyDescent="0.2">
      <c r="A11" s="157" t="s">
        <v>216</v>
      </c>
      <c r="B11" s="153">
        <v>67</v>
      </c>
      <c r="C11" s="153">
        <v>48</v>
      </c>
      <c r="D11" s="153">
        <v>38</v>
      </c>
      <c r="E11" s="70"/>
    </row>
    <row r="12" spans="1:5" s="153" customFormat="1" ht="15" customHeight="1" x14ac:dyDescent="0.2">
      <c r="A12" s="157" t="s">
        <v>217</v>
      </c>
      <c r="B12" s="153">
        <v>72</v>
      </c>
      <c r="C12" s="153">
        <v>50</v>
      </c>
      <c r="D12" s="153">
        <v>50</v>
      </c>
      <c r="E12" s="70"/>
    </row>
    <row r="13" spans="1:5" s="153" customFormat="1" ht="15" customHeight="1" x14ac:dyDescent="0.2">
      <c r="A13" s="159" t="s">
        <v>13</v>
      </c>
      <c r="B13" s="160">
        <v>231</v>
      </c>
      <c r="C13" s="160">
        <v>163</v>
      </c>
      <c r="D13" s="160">
        <f>SUM(D9:D12)</f>
        <v>124</v>
      </c>
    </row>
    <row r="14" spans="1:5" s="153" customFormat="1" ht="7.5" customHeight="1" x14ac:dyDescent="0.2">
      <c r="A14" s="157"/>
      <c r="B14" s="161"/>
      <c r="C14" s="161"/>
    </row>
    <row r="15" spans="1:5" s="153" customFormat="1" ht="5.25" customHeight="1" x14ac:dyDescent="0.2">
      <c r="B15" s="161"/>
      <c r="C15" s="161"/>
    </row>
    <row r="16" spans="1:5" s="153" customFormat="1" ht="12" x14ac:dyDescent="0.2">
      <c r="B16" s="452"/>
      <c r="C16" s="452"/>
    </row>
    <row r="17" spans="1:4" s="153" customFormat="1" ht="8.25" customHeight="1" x14ac:dyDescent="0.2">
      <c r="B17" s="161"/>
      <c r="C17" s="161"/>
    </row>
    <row r="18" spans="1:4" s="153" customFormat="1" ht="15" customHeight="1" x14ac:dyDescent="0.2">
      <c r="A18" s="157" t="s">
        <v>214</v>
      </c>
      <c r="B18" s="162">
        <v>19.480519480519483</v>
      </c>
      <c r="C18" s="162">
        <v>7.9754601226993866</v>
      </c>
      <c r="D18" s="162">
        <f>D9/$D$13*100</f>
        <v>8.064516129032258</v>
      </c>
    </row>
    <row r="19" spans="1:4" s="153" customFormat="1" ht="15" customHeight="1" x14ac:dyDescent="0.2">
      <c r="A19" s="157" t="s">
        <v>215</v>
      </c>
      <c r="B19" s="162">
        <v>20.346320346320347</v>
      </c>
      <c r="C19" s="162">
        <v>31.901840490797547</v>
      </c>
      <c r="D19" s="162">
        <f>D10/$D$13*100</f>
        <v>20.967741935483872</v>
      </c>
    </row>
    <row r="20" spans="1:4" s="153" customFormat="1" ht="15" customHeight="1" x14ac:dyDescent="0.2">
      <c r="A20" s="157" t="s">
        <v>216</v>
      </c>
      <c r="B20" s="162">
        <v>29.004329004329005</v>
      </c>
      <c r="C20" s="162">
        <v>29.447852760736197</v>
      </c>
      <c r="D20" s="162">
        <f>D11/$D$13*100</f>
        <v>30.64516129032258</v>
      </c>
    </row>
    <row r="21" spans="1:4" s="153" customFormat="1" ht="15" customHeight="1" x14ac:dyDescent="0.2">
      <c r="A21" s="157" t="s">
        <v>217</v>
      </c>
      <c r="B21" s="162">
        <v>31.168831168831169</v>
      </c>
      <c r="C21" s="162">
        <v>30.674846625766872</v>
      </c>
      <c r="D21" s="162">
        <f>D12/$D$13*100</f>
        <v>40.322580645161288</v>
      </c>
    </row>
    <row r="22" spans="1:4" s="153" customFormat="1" ht="15" customHeight="1" x14ac:dyDescent="0.2">
      <c r="A22" s="163" t="s">
        <v>13</v>
      </c>
      <c r="B22" s="164">
        <v>100</v>
      </c>
      <c r="C22" s="164">
        <v>100</v>
      </c>
      <c r="D22" s="164">
        <v>100</v>
      </c>
    </row>
    <row r="23" spans="1:4" s="153" customFormat="1" ht="12" x14ac:dyDescent="0.2">
      <c r="A23" s="101" t="s">
        <v>192</v>
      </c>
    </row>
    <row r="24" spans="1:4" x14ac:dyDescent="0.2">
      <c r="A24" s="165"/>
    </row>
    <row r="27" spans="1:4" x14ac:dyDescent="0.2">
      <c r="A27"/>
      <c r="B27" s="70"/>
      <c r="C27" s="364"/>
    </row>
    <row r="28" spans="1:4" x14ac:dyDescent="0.2">
      <c r="A28"/>
      <c r="B28" s="70"/>
      <c r="C28" s="365"/>
    </row>
    <row r="29" spans="1:4" x14ac:dyDescent="0.2">
      <c r="A29"/>
      <c r="B29" s="70"/>
      <c r="C29" s="365"/>
    </row>
    <row r="30" spans="1:4" x14ac:dyDescent="0.2">
      <c r="A30"/>
      <c r="B30" s="70"/>
      <c r="C30" s="365"/>
    </row>
    <row r="31" spans="1:4" x14ac:dyDescent="0.2">
      <c r="A31" s="172"/>
      <c r="B31"/>
      <c r="C31" s="365"/>
    </row>
    <row r="32" spans="1:4" x14ac:dyDescent="0.2">
      <c r="A32" s="172"/>
      <c r="B32" s="109"/>
      <c r="C32" s="365"/>
    </row>
    <row r="33" spans="1:3" x14ac:dyDescent="0.2">
      <c r="A33" s="172"/>
      <c r="B33" s="110"/>
      <c r="C33" s="166"/>
    </row>
    <row r="34" spans="1:3" x14ac:dyDescent="0.2">
      <c r="B34" s="166"/>
      <c r="C34" s="166"/>
    </row>
    <row r="99" spans="1:3" x14ac:dyDescent="0.2">
      <c r="A99" s="167" t="s">
        <v>218</v>
      </c>
      <c r="B99" s="168"/>
      <c r="C99" s="168"/>
    </row>
    <row r="100" spans="1:3" x14ac:dyDescent="0.2">
      <c r="A100" s="167" t="s">
        <v>219</v>
      </c>
      <c r="B100" s="169"/>
      <c r="C100" s="169"/>
    </row>
    <row r="101" spans="1:3" x14ac:dyDescent="0.2">
      <c r="A101" s="170" t="s">
        <v>220</v>
      </c>
      <c r="B101" s="171"/>
      <c r="C101" s="171"/>
    </row>
    <row r="102" spans="1:3" x14ac:dyDescent="0.2">
      <c r="A102" s="170" t="s">
        <v>221</v>
      </c>
      <c r="B102" s="171"/>
      <c r="C102" s="171"/>
    </row>
    <row r="103" spans="1:3" x14ac:dyDescent="0.2">
      <c r="A103" s="170" t="s">
        <v>222</v>
      </c>
      <c r="B103" s="171"/>
      <c r="C103" s="171"/>
    </row>
  </sheetData>
  <mergeCells count="4">
    <mergeCell ref="A4:A5"/>
    <mergeCell ref="B7:C7"/>
    <mergeCell ref="B16:C16"/>
    <mergeCell ref="B4:D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D24"/>
  <sheetViews>
    <sheetView topLeftCell="A2" zoomScaleNormal="100" workbookViewId="0">
      <selection activeCell="F21" sqref="F21"/>
    </sheetView>
  </sheetViews>
  <sheetFormatPr defaultColWidth="9.140625" defaultRowHeight="12.75" x14ac:dyDescent="0.2"/>
  <cols>
    <col min="1" max="1" width="23.28515625" style="113" customWidth="1"/>
    <col min="2" max="4" width="15.42578125" style="113" customWidth="1"/>
    <col min="5" max="16384" width="9.140625" style="113"/>
  </cols>
  <sheetData>
    <row r="1" spans="1:4" ht="13.5" customHeight="1" x14ac:dyDescent="0.2">
      <c r="A1" s="122" t="s">
        <v>223</v>
      </c>
      <c r="B1" s="112"/>
      <c r="C1" s="112"/>
    </row>
    <row r="2" spans="1:4" ht="13.5" customHeight="1" x14ac:dyDescent="0.2">
      <c r="A2" s="122" t="s">
        <v>303</v>
      </c>
      <c r="B2" s="112"/>
      <c r="C2" s="112"/>
    </row>
    <row r="3" spans="1:4" x14ac:dyDescent="0.2">
      <c r="A3" s="151"/>
      <c r="B3" s="112"/>
      <c r="C3" s="112"/>
    </row>
    <row r="4" spans="1:4" ht="25.5" customHeight="1" x14ac:dyDescent="0.2">
      <c r="A4" s="118" t="s">
        <v>195</v>
      </c>
      <c r="B4" s="123">
        <v>2016</v>
      </c>
      <c r="C4" s="123">
        <v>2017</v>
      </c>
      <c r="D4" s="123">
        <v>2018</v>
      </c>
    </row>
    <row r="5" spans="1:4" ht="7.5" customHeight="1" x14ac:dyDescent="0.2"/>
    <row r="6" spans="1:4" ht="14.1" customHeight="1" x14ac:dyDescent="0.2">
      <c r="A6" s="146" t="s">
        <v>200</v>
      </c>
      <c r="B6" s="321">
        <v>7.7305555555555561</v>
      </c>
      <c r="C6" s="321">
        <v>7.4171296296296303</v>
      </c>
      <c r="D6" s="321">
        <v>9.1999999999999993</v>
      </c>
    </row>
    <row r="7" spans="1:4" ht="14.1" customHeight="1" x14ac:dyDescent="0.2">
      <c r="A7" s="146" t="s">
        <v>206</v>
      </c>
      <c r="B7" s="321" t="s">
        <v>5</v>
      </c>
      <c r="C7" s="321">
        <v>6.9598765432098766</v>
      </c>
      <c r="D7" s="321">
        <v>8.3000000000000007</v>
      </c>
    </row>
    <row r="8" spans="1:4" x14ac:dyDescent="0.2">
      <c r="A8" s="146" t="s">
        <v>201</v>
      </c>
      <c r="B8" s="321">
        <v>11.1</v>
      </c>
      <c r="C8" s="321" t="s">
        <v>5</v>
      </c>
      <c r="D8" s="321">
        <v>7.3</v>
      </c>
    </row>
    <row r="9" spans="1:4" x14ac:dyDescent="0.2">
      <c r="A9" s="146" t="s">
        <v>210</v>
      </c>
      <c r="B9" s="321">
        <v>6</v>
      </c>
      <c r="C9" s="322">
        <v>4.7154761904761902</v>
      </c>
      <c r="D9" s="322">
        <v>7.3</v>
      </c>
    </row>
    <row r="10" spans="1:4" x14ac:dyDescent="0.2">
      <c r="A10" s="146" t="s">
        <v>199</v>
      </c>
      <c r="B10" s="321">
        <v>8.4787037037037027</v>
      </c>
      <c r="C10" s="321">
        <v>6.7134259259259279</v>
      </c>
      <c r="D10" s="321">
        <v>7.2</v>
      </c>
    </row>
    <row r="11" spans="1:4" x14ac:dyDescent="0.2">
      <c r="A11" s="146" t="s">
        <v>204</v>
      </c>
      <c r="B11" s="321">
        <v>9.2688271604938262</v>
      </c>
      <c r="C11" s="321">
        <v>9.6480158730158738</v>
      </c>
      <c r="D11" s="321">
        <v>7.1</v>
      </c>
    </row>
    <row r="12" spans="1:4" x14ac:dyDescent="0.2">
      <c r="A12" s="146" t="s">
        <v>208</v>
      </c>
      <c r="B12" s="321">
        <v>7.1555555555555541</v>
      </c>
      <c r="C12" s="321">
        <v>6.9803418803418804</v>
      </c>
      <c r="D12" s="321">
        <v>6.7</v>
      </c>
    </row>
    <row r="13" spans="1:4" x14ac:dyDescent="0.2">
      <c r="A13" s="146" t="s">
        <v>197</v>
      </c>
      <c r="B13" s="321">
        <v>5.1726307189542489</v>
      </c>
      <c r="C13" s="321">
        <v>6.1531045751633995</v>
      </c>
      <c r="D13" s="321">
        <v>6.6</v>
      </c>
    </row>
    <row r="14" spans="1:4" s="148" customFormat="1" x14ac:dyDescent="0.2">
      <c r="A14" s="146" t="s">
        <v>235</v>
      </c>
      <c r="B14" s="321">
        <v>5.3370370370370379</v>
      </c>
      <c r="C14" s="321">
        <v>7.9218253968253967</v>
      </c>
      <c r="D14" s="321">
        <v>6.3</v>
      </c>
    </row>
    <row r="15" spans="1:4" s="148" customFormat="1" x14ac:dyDescent="0.2">
      <c r="A15" s="146" t="s">
        <v>196</v>
      </c>
      <c r="B15" s="321">
        <v>4.926879084967319</v>
      </c>
      <c r="C15" s="321">
        <v>5.4343915343915343</v>
      </c>
      <c r="D15" s="321">
        <v>6.2</v>
      </c>
    </row>
    <row r="16" spans="1:4" s="148" customFormat="1" x14ac:dyDescent="0.2">
      <c r="A16" s="146" t="s">
        <v>266</v>
      </c>
      <c r="B16" s="321">
        <v>2.2166666666666668</v>
      </c>
      <c r="C16" s="321">
        <v>3.9777777777777787</v>
      </c>
      <c r="D16" s="321">
        <v>5.8</v>
      </c>
    </row>
    <row r="17" spans="1:4" s="148" customFormat="1" x14ac:dyDescent="0.2">
      <c r="A17" s="146" t="s">
        <v>203</v>
      </c>
      <c r="B17" s="321">
        <v>1.3131944444444446</v>
      </c>
      <c r="C17" s="323">
        <v>2.1244444444444444</v>
      </c>
      <c r="D17" s="323">
        <v>4.9000000000000004</v>
      </c>
    </row>
    <row r="18" spans="1:4" x14ac:dyDescent="0.2">
      <c r="A18" s="146" t="s">
        <v>202</v>
      </c>
      <c r="B18" s="321">
        <v>7.0265873015873028</v>
      </c>
      <c r="C18" s="321">
        <v>6.7829365079365074</v>
      </c>
      <c r="D18" s="321">
        <v>3.6</v>
      </c>
    </row>
    <row r="19" spans="1:4" x14ac:dyDescent="0.2">
      <c r="A19" s="146" t="s">
        <v>205</v>
      </c>
      <c r="B19" s="321">
        <v>1.7869047619047618</v>
      </c>
      <c r="C19" s="321">
        <v>3.6747863247863246</v>
      </c>
      <c r="D19" s="321">
        <v>3.6</v>
      </c>
    </row>
    <row r="20" spans="1:4" x14ac:dyDescent="0.2">
      <c r="A20" s="146" t="s">
        <v>207</v>
      </c>
      <c r="B20" s="321">
        <v>5.5845238095238097</v>
      </c>
      <c r="C20" s="321">
        <v>4.795238095238096</v>
      </c>
      <c r="D20" s="321">
        <v>3.5</v>
      </c>
    </row>
    <row r="21" spans="1:4" x14ac:dyDescent="0.2">
      <c r="A21" s="151" t="s">
        <v>13</v>
      </c>
      <c r="B21" s="324">
        <v>6.2</v>
      </c>
      <c r="C21" s="324">
        <v>6.1</v>
      </c>
      <c r="D21" s="324">
        <v>6.3</v>
      </c>
    </row>
    <row r="22" spans="1:4" x14ac:dyDescent="0.2">
      <c r="A22" s="101" t="s">
        <v>192</v>
      </c>
      <c r="B22" s="112"/>
      <c r="C22" s="112"/>
    </row>
    <row r="23" spans="1:4" x14ac:dyDescent="0.2">
      <c r="A23" s="101"/>
    </row>
    <row r="24" spans="1:4" x14ac:dyDescent="0.2">
      <c r="A24" s="112"/>
    </row>
  </sheetData>
  <sortState ref="A6:D20">
    <sortCondition descending="1" ref="D6:D20"/>
  </sortState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20:I29"/>
  <sheetViews>
    <sheetView zoomScaleNormal="100" workbookViewId="0">
      <selection activeCell="B24" sqref="B24"/>
    </sheetView>
  </sheetViews>
  <sheetFormatPr defaultColWidth="8.85546875" defaultRowHeight="12.75" x14ac:dyDescent="0.2"/>
  <cols>
    <col min="1" max="1" width="8.85546875" customWidth="1"/>
    <col min="2" max="2" width="89" customWidth="1"/>
  </cols>
  <sheetData>
    <row r="20" spans="2:9" x14ac:dyDescent="0.2">
      <c r="F20" s="1"/>
      <c r="G20" s="1"/>
      <c r="H20" s="1"/>
      <c r="I20" s="1"/>
    </row>
    <row r="21" spans="2:9" ht="13.5" customHeight="1" x14ac:dyDescent="0.2"/>
    <row r="22" spans="2:9" ht="13.5" customHeight="1" x14ac:dyDescent="0.2"/>
    <row r="23" spans="2:9" ht="25.5" customHeight="1" x14ac:dyDescent="0.3">
      <c r="B23" s="2" t="s">
        <v>270</v>
      </c>
    </row>
    <row r="29" spans="2:9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19:J22"/>
  <sheetViews>
    <sheetView topLeftCell="C2" zoomScaleNormal="100" workbookViewId="0">
      <selection activeCell="N41" sqref="N41"/>
    </sheetView>
  </sheetViews>
  <sheetFormatPr defaultColWidth="9.140625" defaultRowHeight="12.75" x14ac:dyDescent="0.2"/>
  <cols>
    <col min="1" max="1" width="9.140625" style="172"/>
    <col min="2" max="2" width="89.140625" style="172" customWidth="1"/>
    <col min="3" max="16384" width="9.140625" style="172"/>
  </cols>
  <sheetData>
    <row r="19" spans="2:10" x14ac:dyDescent="0.2">
      <c r="G19" s="220"/>
      <c r="H19" s="220"/>
      <c r="I19" s="220"/>
      <c r="J19" s="220"/>
    </row>
    <row r="22" spans="2:10" ht="20.25" x14ac:dyDescent="0.3">
      <c r="B22" s="221" t="s">
        <v>232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T28"/>
  <sheetViews>
    <sheetView topLeftCell="A4" zoomScaleNormal="100" workbookViewId="0">
      <selection activeCell="N41" sqref="N41"/>
    </sheetView>
  </sheetViews>
  <sheetFormatPr defaultColWidth="9.140625" defaultRowHeight="12.75" x14ac:dyDescent="0.2"/>
  <cols>
    <col min="1" max="1" width="18.140625" style="225" customWidth="1"/>
    <col min="2" max="3" width="7" style="225" customWidth="1"/>
    <col min="4" max="4" width="0.85546875" style="225" customWidth="1"/>
    <col min="5" max="6" width="7" style="225" customWidth="1"/>
    <col min="7" max="7" width="0.85546875" style="225" customWidth="1"/>
    <col min="8" max="9" width="7" style="225" customWidth="1"/>
    <col min="10" max="10" width="0.85546875" style="225" customWidth="1"/>
    <col min="11" max="12" width="7" style="225" customWidth="1"/>
    <col min="13" max="13" width="0.85546875" style="225" customWidth="1"/>
    <col min="14" max="15" width="7" style="225" customWidth="1"/>
    <col min="16" max="16" width="0.85546875" style="225" customWidth="1"/>
    <col min="17" max="18" width="7" style="225" customWidth="1"/>
    <col min="19" max="16384" width="9.140625" style="225"/>
  </cols>
  <sheetData>
    <row r="1" spans="1:18" ht="13.5" customHeight="1" x14ac:dyDescent="0.2">
      <c r="A1" s="222" t="s">
        <v>268</v>
      </c>
      <c r="B1" s="222"/>
      <c r="C1" s="222"/>
      <c r="D1" s="222"/>
      <c r="E1" s="222"/>
      <c r="F1" s="222"/>
      <c r="G1" s="222"/>
      <c r="H1" s="222"/>
      <c r="I1" s="223"/>
      <c r="J1" s="223"/>
      <c r="K1" s="224"/>
      <c r="L1" s="224"/>
      <c r="M1" s="224"/>
      <c r="N1" s="224"/>
      <c r="O1" s="224"/>
      <c r="P1" s="224"/>
      <c r="Q1" s="224"/>
      <c r="R1" s="224"/>
    </row>
    <row r="2" spans="1:18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6"/>
      <c r="N2" s="224"/>
      <c r="O2" s="224"/>
      <c r="P2" s="226"/>
      <c r="Q2" s="224"/>
      <c r="R2" s="224"/>
    </row>
    <row r="3" spans="1:18" ht="15" customHeight="1" x14ac:dyDescent="0.2">
      <c r="A3" s="227"/>
      <c r="B3" s="454">
        <v>1999</v>
      </c>
      <c r="C3" s="454"/>
      <c r="D3" s="227"/>
      <c r="E3" s="454">
        <v>2000</v>
      </c>
      <c r="F3" s="454"/>
      <c r="G3" s="228"/>
      <c r="H3" s="454">
        <v>2001</v>
      </c>
      <c r="I3" s="454"/>
      <c r="J3" s="228"/>
      <c r="K3" s="454">
        <v>2002</v>
      </c>
      <c r="L3" s="454"/>
      <c r="M3" s="224"/>
      <c r="N3" s="455">
        <v>2003</v>
      </c>
      <c r="O3" s="455"/>
      <c r="P3" s="224"/>
      <c r="Q3" s="455">
        <v>2004</v>
      </c>
      <c r="R3" s="455"/>
    </row>
    <row r="4" spans="1:18" ht="24" x14ac:dyDescent="0.2">
      <c r="A4" s="229" t="s">
        <v>240</v>
      </c>
      <c r="B4" s="230" t="s">
        <v>1</v>
      </c>
      <c r="C4" s="231" t="s">
        <v>37</v>
      </c>
      <c r="D4" s="229"/>
      <c r="E4" s="230" t="s">
        <v>1</v>
      </c>
      <c r="F4" s="231" t="s">
        <v>37</v>
      </c>
      <c r="G4" s="231"/>
      <c r="H4" s="230" t="s">
        <v>1</v>
      </c>
      <c r="I4" s="231" t="s">
        <v>37</v>
      </c>
      <c r="J4" s="231"/>
      <c r="K4" s="230" t="s">
        <v>1</v>
      </c>
      <c r="L4" s="231" t="s">
        <v>37</v>
      </c>
      <c r="M4" s="226"/>
      <c r="N4" s="230" t="s">
        <v>1</v>
      </c>
      <c r="O4" s="231" t="s">
        <v>37</v>
      </c>
      <c r="P4" s="226"/>
      <c r="Q4" s="230" t="s">
        <v>1</v>
      </c>
      <c r="R4" s="231" t="s">
        <v>37</v>
      </c>
    </row>
    <row r="5" spans="1:18" ht="7.5" customHeight="1" x14ac:dyDescent="0.2">
      <c r="A5" s="232"/>
      <c r="B5" s="232"/>
      <c r="C5" s="233"/>
      <c r="D5" s="232"/>
      <c r="E5" s="232"/>
      <c r="F5" s="232"/>
      <c r="G5" s="232"/>
      <c r="H5" s="232"/>
      <c r="I5" s="232"/>
      <c r="J5" s="232"/>
      <c r="K5" s="232"/>
      <c r="L5" s="232"/>
      <c r="M5" s="224"/>
      <c r="N5" s="233"/>
      <c r="O5" s="232"/>
      <c r="P5" s="224"/>
      <c r="Q5" s="232"/>
      <c r="R5" s="232"/>
    </row>
    <row r="6" spans="1:18" x14ac:dyDescent="0.2">
      <c r="A6" s="234" t="s">
        <v>241</v>
      </c>
      <c r="B6" s="235">
        <v>21</v>
      </c>
      <c r="C6" s="236">
        <v>9.8130841121495322</v>
      </c>
      <c r="D6" s="234"/>
      <c r="E6" s="235">
        <v>18</v>
      </c>
      <c r="F6" s="236">
        <v>5.8631921824104234</v>
      </c>
      <c r="G6" s="236"/>
      <c r="H6" s="235">
        <v>34</v>
      </c>
      <c r="I6" s="236">
        <v>6.3551401869158877</v>
      </c>
      <c r="J6" s="236"/>
      <c r="K6" s="235">
        <v>63</v>
      </c>
      <c r="L6" s="236">
        <v>29.032258064516132</v>
      </c>
      <c r="M6" s="224"/>
      <c r="N6" s="232">
        <v>70</v>
      </c>
      <c r="O6" s="236">
        <v>30.837004405286343</v>
      </c>
      <c r="P6" s="224"/>
      <c r="Q6" s="232">
        <v>38</v>
      </c>
      <c r="R6" s="236">
        <v>13.970588235294118</v>
      </c>
    </row>
    <row r="7" spans="1:18" x14ac:dyDescent="0.2">
      <c r="A7" s="234" t="s">
        <v>242</v>
      </c>
      <c r="B7" s="237">
        <v>193</v>
      </c>
      <c r="C7" s="236">
        <v>90.186915887850475</v>
      </c>
      <c r="D7" s="234"/>
      <c r="E7" s="233">
        <v>289</v>
      </c>
      <c r="F7" s="236">
        <v>94.13680781758957</v>
      </c>
      <c r="G7" s="236"/>
      <c r="H7" s="237">
        <v>501</v>
      </c>
      <c r="I7" s="236">
        <v>93.644859813084111</v>
      </c>
      <c r="J7" s="236"/>
      <c r="K7" s="237">
        <v>154</v>
      </c>
      <c r="L7" s="236">
        <v>70.967741935483872</v>
      </c>
      <c r="M7" s="224"/>
      <c r="N7" s="237">
        <v>157</v>
      </c>
      <c r="O7" s="236">
        <v>69.162995594713664</v>
      </c>
      <c r="P7" s="224"/>
      <c r="Q7" s="237">
        <v>234</v>
      </c>
      <c r="R7" s="236">
        <v>86.029411764705884</v>
      </c>
    </row>
    <row r="8" spans="1:18" x14ac:dyDescent="0.2">
      <c r="A8" s="238" t="s">
        <v>13</v>
      </c>
      <c r="B8" s="239">
        <v>214</v>
      </c>
      <c r="C8" s="240">
        <v>100</v>
      </c>
      <c r="D8" s="238"/>
      <c r="E8" s="241">
        <v>307</v>
      </c>
      <c r="F8" s="242">
        <v>100</v>
      </c>
      <c r="G8" s="242"/>
      <c r="H8" s="241">
        <v>535</v>
      </c>
      <c r="I8" s="242">
        <v>100</v>
      </c>
      <c r="J8" s="242"/>
      <c r="K8" s="238">
        <v>217</v>
      </c>
      <c r="L8" s="242">
        <v>100</v>
      </c>
      <c r="M8" s="226"/>
      <c r="N8" s="243">
        <v>227</v>
      </c>
      <c r="O8" s="242">
        <v>100</v>
      </c>
      <c r="P8" s="226"/>
      <c r="Q8" s="238">
        <v>272</v>
      </c>
      <c r="R8" s="242">
        <v>100</v>
      </c>
    </row>
    <row r="9" spans="1:18" x14ac:dyDescent="0.2">
      <c r="A9" s="232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</row>
    <row r="10" spans="1:18" x14ac:dyDescent="0.2">
      <c r="A10" s="232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</row>
    <row r="11" spans="1:18" ht="17.25" customHeight="1" x14ac:dyDescent="0.2">
      <c r="A11" s="222" t="s">
        <v>263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</row>
    <row r="12" spans="1:18" x14ac:dyDescent="0.2">
      <c r="A12" s="224"/>
      <c r="B12" s="224"/>
      <c r="C12" s="224"/>
      <c r="D12" s="226"/>
      <c r="E12" s="224"/>
      <c r="F12" s="224"/>
      <c r="G12" s="224"/>
      <c r="H12" s="224"/>
      <c r="I12" s="224"/>
      <c r="J12" s="224"/>
      <c r="K12" s="224"/>
      <c r="L12" s="226"/>
      <c r="M12" s="226"/>
      <c r="N12" s="226"/>
      <c r="O12" s="224"/>
      <c r="P12" s="224"/>
      <c r="Q12" s="224"/>
      <c r="R12" s="224"/>
    </row>
    <row r="13" spans="1:18" ht="15.75" customHeight="1" x14ac:dyDescent="0.2">
      <c r="A13" s="227"/>
      <c r="B13" s="454">
        <v>2008</v>
      </c>
      <c r="C13" s="454"/>
      <c r="D13" s="244"/>
      <c r="E13" s="454">
        <v>2009</v>
      </c>
      <c r="F13" s="454"/>
      <c r="G13" s="244"/>
      <c r="H13" s="454">
        <v>2010</v>
      </c>
      <c r="I13" s="454"/>
      <c r="J13" s="244"/>
      <c r="K13" s="454">
        <v>2011</v>
      </c>
      <c r="L13" s="456"/>
      <c r="M13" s="224"/>
      <c r="N13" s="456">
        <v>2012</v>
      </c>
      <c r="O13" s="454"/>
      <c r="P13" s="245"/>
      <c r="Q13" s="454">
        <v>2013</v>
      </c>
      <c r="R13" s="454"/>
    </row>
    <row r="14" spans="1:18" ht="24" x14ac:dyDescent="0.2">
      <c r="A14" s="229" t="s">
        <v>240</v>
      </c>
      <c r="B14" s="230" t="s">
        <v>1</v>
      </c>
      <c r="C14" s="231" t="s">
        <v>37</v>
      </c>
      <c r="D14" s="231"/>
      <c r="E14" s="230" t="s">
        <v>1</v>
      </c>
      <c r="F14" s="231" t="s">
        <v>37</v>
      </c>
      <c r="G14" s="231"/>
      <c r="H14" s="230" t="s">
        <v>1</v>
      </c>
      <c r="I14" s="231" t="s">
        <v>37</v>
      </c>
      <c r="J14" s="231"/>
      <c r="K14" s="230" t="s">
        <v>1</v>
      </c>
      <c r="L14" s="231" t="s">
        <v>37</v>
      </c>
      <c r="M14" s="226"/>
      <c r="N14" s="230" t="s">
        <v>1</v>
      </c>
      <c r="O14" s="231" t="s">
        <v>37</v>
      </c>
      <c r="P14" s="224"/>
      <c r="Q14" s="230" t="s">
        <v>1</v>
      </c>
      <c r="R14" s="231" t="s">
        <v>37</v>
      </c>
    </row>
    <row r="15" spans="1:18" ht="7.5" customHeight="1" x14ac:dyDescent="0.2">
      <c r="A15" s="232"/>
      <c r="B15" s="232"/>
      <c r="C15" s="233"/>
      <c r="D15" s="232"/>
      <c r="E15" s="232"/>
      <c r="F15" s="233"/>
      <c r="G15" s="232"/>
      <c r="H15" s="246"/>
      <c r="I15" s="246"/>
      <c r="J15" s="232"/>
      <c r="K15" s="246"/>
      <c r="L15" s="246"/>
      <c r="M15" s="224"/>
      <c r="N15" s="246"/>
      <c r="O15" s="246"/>
      <c r="P15" s="245"/>
      <c r="Q15" s="246"/>
      <c r="R15" s="246"/>
    </row>
    <row r="16" spans="1:18" x14ac:dyDescent="0.2">
      <c r="A16" s="234" t="s">
        <v>241</v>
      </c>
      <c r="B16" s="237">
        <v>39</v>
      </c>
      <c r="C16" s="236">
        <v>11.504424778761061</v>
      </c>
      <c r="D16" s="247"/>
      <c r="E16" s="237">
        <v>44</v>
      </c>
      <c r="F16" s="236">
        <v>11.733333333333333</v>
      </c>
      <c r="G16" s="247"/>
      <c r="H16" s="237">
        <v>34</v>
      </c>
      <c r="I16" s="236">
        <v>10.559006211180124</v>
      </c>
      <c r="J16" s="247"/>
      <c r="K16" s="237">
        <v>21</v>
      </c>
      <c r="L16" s="236">
        <v>6.2686567164179099</v>
      </c>
      <c r="M16" s="224"/>
      <c r="N16" s="237">
        <v>38</v>
      </c>
      <c r="O16" s="236">
        <v>12.751677852348994</v>
      </c>
      <c r="P16" s="224"/>
      <c r="Q16" s="237">
        <v>33</v>
      </c>
      <c r="R16" s="236">
        <v>12.222222222222221</v>
      </c>
    </row>
    <row r="17" spans="1:20" x14ac:dyDescent="0.2">
      <c r="A17" s="234" t="s">
        <v>242</v>
      </c>
      <c r="B17" s="237">
        <v>300</v>
      </c>
      <c r="C17" s="236">
        <v>88.495575221238937</v>
      </c>
      <c r="D17" s="247"/>
      <c r="E17" s="237">
        <v>331</v>
      </c>
      <c r="F17" s="236">
        <v>88.266666666666666</v>
      </c>
      <c r="G17" s="247"/>
      <c r="H17" s="237">
        <v>288</v>
      </c>
      <c r="I17" s="236">
        <v>89.440993788819881</v>
      </c>
      <c r="J17" s="247"/>
      <c r="K17" s="237">
        <v>314</v>
      </c>
      <c r="L17" s="236">
        <v>93.731343283582092</v>
      </c>
      <c r="M17" s="224"/>
      <c r="N17" s="237">
        <v>260</v>
      </c>
      <c r="O17" s="236">
        <v>87.24832214765101</v>
      </c>
      <c r="P17" s="224"/>
      <c r="Q17" s="237">
        <v>237</v>
      </c>
      <c r="R17" s="236">
        <v>87.777777777777771</v>
      </c>
    </row>
    <row r="18" spans="1:20" x14ac:dyDescent="0.2">
      <c r="A18" s="238" t="s">
        <v>13</v>
      </c>
      <c r="B18" s="239">
        <v>339</v>
      </c>
      <c r="C18" s="242">
        <v>100</v>
      </c>
      <c r="D18" s="242"/>
      <c r="E18" s="239">
        <v>375</v>
      </c>
      <c r="F18" s="242">
        <v>100</v>
      </c>
      <c r="G18" s="242"/>
      <c r="H18" s="239">
        <v>322</v>
      </c>
      <c r="I18" s="242">
        <v>100</v>
      </c>
      <c r="J18" s="242"/>
      <c r="K18" s="239">
        <v>335</v>
      </c>
      <c r="L18" s="242">
        <v>100</v>
      </c>
      <c r="M18" s="226"/>
      <c r="N18" s="239">
        <v>298</v>
      </c>
      <c r="O18" s="242">
        <v>100</v>
      </c>
      <c r="P18" s="226"/>
      <c r="Q18" s="239">
        <v>270</v>
      </c>
      <c r="R18" s="242">
        <v>100</v>
      </c>
    </row>
    <row r="19" spans="1:20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20" ht="13.5" customHeight="1" x14ac:dyDescent="0.2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20" x14ac:dyDescent="0.2">
      <c r="A21" s="222" t="s">
        <v>267</v>
      </c>
    </row>
    <row r="22" spans="1:20" x14ac:dyDescent="0.2">
      <c r="A22" s="248"/>
      <c r="C22" s="249"/>
      <c r="D22" s="249"/>
      <c r="E22" s="249"/>
      <c r="F22" s="249"/>
      <c r="G22" s="249"/>
      <c r="H22" s="249"/>
      <c r="I22" s="249"/>
      <c r="J22" s="249"/>
      <c r="K22" s="249"/>
    </row>
    <row r="23" spans="1:20" ht="13.35" customHeight="1" x14ac:dyDescent="0.2">
      <c r="A23" s="227"/>
      <c r="B23" s="454">
        <v>2014</v>
      </c>
      <c r="C23" s="456"/>
      <c r="E23" s="456">
        <v>2015</v>
      </c>
      <c r="F23" s="456"/>
      <c r="H23" s="456">
        <v>2016</v>
      </c>
      <c r="I23" s="456"/>
      <c r="K23" s="456">
        <v>2017</v>
      </c>
      <c r="L23" s="454"/>
      <c r="N23" s="456">
        <v>2018</v>
      </c>
      <c r="O23" s="454"/>
      <c r="P23" s="349"/>
      <c r="Q23" s="349"/>
      <c r="T23" s="225" t="s">
        <v>135</v>
      </c>
    </row>
    <row r="24" spans="1:20" ht="24" x14ac:dyDescent="0.2">
      <c r="A24" s="229" t="s">
        <v>240</v>
      </c>
      <c r="B24" s="230" t="s">
        <v>1</v>
      </c>
      <c r="C24" s="231" t="s">
        <v>37</v>
      </c>
      <c r="D24" s="249"/>
      <c r="E24" s="250" t="s">
        <v>1</v>
      </c>
      <c r="F24" s="231" t="s">
        <v>37</v>
      </c>
      <c r="G24" s="249"/>
      <c r="H24" s="250" t="s">
        <v>1</v>
      </c>
      <c r="I24" s="231" t="s">
        <v>37</v>
      </c>
      <c r="J24" s="249"/>
      <c r="K24" s="250" t="s">
        <v>1</v>
      </c>
      <c r="L24" s="231" t="s">
        <v>37</v>
      </c>
      <c r="M24" s="249"/>
      <c r="N24" s="250" t="s">
        <v>1</v>
      </c>
      <c r="O24" s="231" t="s">
        <v>37</v>
      </c>
      <c r="P24" s="348"/>
      <c r="Q24" s="348"/>
    </row>
    <row r="25" spans="1:20" x14ac:dyDescent="0.2">
      <c r="A25" s="232"/>
      <c r="B25" s="246"/>
      <c r="C25" s="246"/>
      <c r="E25" s="246"/>
      <c r="F25" s="246"/>
      <c r="H25" s="246"/>
      <c r="I25" s="246"/>
      <c r="K25" s="246"/>
      <c r="L25" s="246"/>
      <c r="N25" s="246"/>
      <c r="O25" s="246"/>
    </row>
    <row r="26" spans="1:20" x14ac:dyDescent="0.2">
      <c r="A26" s="234" t="s">
        <v>241</v>
      </c>
      <c r="B26" s="237">
        <v>48</v>
      </c>
      <c r="C26" s="236">
        <v>19.512195121951219</v>
      </c>
      <c r="E26" s="237">
        <v>44</v>
      </c>
      <c r="F26" s="236">
        <v>20.85308056872038</v>
      </c>
      <c r="H26" s="237">
        <v>34</v>
      </c>
      <c r="I26" s="236">
        <v>15.96244131455399</v>
      </c>
      <c r="K26" s="237">
        <v>36</v>
      </c>
      <c r="L26" s="236">
        <v>21.686746987951807</v>
      </c>
      <c r="N26" s="237">
        <v>34</v>
      </c>
      <c r="O26" s="236">
        <f>N26/N28*100</f>
        <v>25</v>
      </c>
    </row>
    <row r="27" spans="1:20" x14ac:dyDescent="0.2">
      <c r="A27" s="234" t="s">
        <v>242</v>
      </c>
      <c r="B27" s="237">
        <v>198</v>
      </c>
      <c r="C27" s="236">
        <v>80.487804878048792</v>
      </c>
      <c r="E27" s="237">
        <v>167</v>
      </c>
      <c r="F27" s="236">
        <v>79.146919431279613</v>
      </c>
      <c r="H27" s="237">
        <v>179</v>
      </c>
      <c r="I27" s="236">
        <v>84.037558685446015</v>
      </c>
      <c r="K27" s="237">
        <v>130</v>
      </c>
      <c r="L27" s="236">
        <v>78.313253012048193</v>
      </c>
      <c r="N27" s="237">
        <v>102</v>
      </c>
      <c r="O27" s="236">
        <f>N27/N28*100</f>
        <v>75</v>
      </c>
    </row>
    <row r="28" spans="1:20" x14ac:dyDescent="0.2">
      <c r="A28" s="238" t="s">
        <v>13</v>
      </c>
      <c r="B28" s="239">
        <v>246</v>
      </c>
      <c r="C28" s="242">
        <v>100</v>
      </c>
      <c r="D28" s="249"/>
      <c r="E28" s="239">
        <v>211</v>
      </c>
      <c r="F28" s="242">
        <v>100</v>
      </c>
      <c r="G28" s="249"/>
      <c r="H28" s="239">
        <v>213</v>
      </c>
      <c r="I28" s="242">
        <v>100</v>
      </c>
      <c r="J28" s="249"/>
      <c r="K28" s="239">
        <v>166</v>
      </c>
      <c r="L28" s="242">
        <v>100</v>
      </c>
      <c r="M28" s="249"/>
      <c r="N28" s="239">
        <f>SUM(N26:N27)</f>
        <v>136</v>
      </c>
      <c r="O28" s="242">
        <v>100</v>
      </c>
    </row>
  </sheetData>
  <mergeCells count="17">
    <mergeCell ref="N13:O13"/>
    <mergeCell ref="Q13:R13"/>
    <mergeCell ref="Q3:R3"/>
    <mergeCell ref="K23:L23"/>
    <mergeCell ref="K13:L13"/>
    <mergeCell ref="N23:O23"/>
    <mergeCell ref="B23:C23"/>
    <mergeCell ref="E23:F23"/>
    <mergeCell ref="H23:I23"/>
    <mergeCell ref="B13:C13"/>
    <mergeCell ref="E13:F13"/>
    <mergeCell ref="H13:I13"/>
    <mergeCell ref="B3:C3"/>
    <mergeCell ref="E3:F3"/>
    <mergeCell ref="H3:I3"/>
    <mergeCell ref="K3:L3"/>
    <mergeCell ref="N3:O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C20"/>
  <sheetViews>
    <sheetView zoomScaleNormal="100" workbookViewId="0">
      <selection activeCell="C20" sqref="C20"/>
    </sheetView>
  </sheetViews>
  <sheetFormatPr defaultColWidth="8.85546875" defaultRowHeight="12" x14ac:dyDescent="0.2"/>
  <cols>
    <col min="1" max="1" width="22" style="4" customWidth="1"/>
    <col min="2" max="3" width="19.85546875" style="4" customWidth="1"/>
    <col min="4" max="254" width="8.85546875" style="4"/>
    <col min="255" max="255" width="22" style="4" customWidth="1"/>
    <col min="256" max="258" width="16.42578125" style="4" customWidth="1"/>
    <col min="259" max="510" width="8.85546875" style="4"/>
    <col min="511" max="511" width="22" style="4" customWidth="1"/>
    <col min="512" max="514" width="16.42578125" style="4" customWidth="1"/>
    <col min="515" max="766" width="8.85546875" style="4"/>
    <col min="767" max="767" width="22" style="4" customWidth="1"/>
    <col min="768" max="770" width="16.42578125" style="4" customWidth="1"/>
    <col min="771" max="1022" width="8.85546875" style="4"/>
    <col min="1023" max="1023" width="22" style="4" customWidth="1"/>
    <col min="1024" max="1026" width="16.42578125" style="4" customWidth="1"/>
    <col min="1027" max="1278" width="8.85546875" style="4"/>
    <col min="1279" max="1279" width="22" style="4" customWidth="1"/>
    <col min="1280" max="1282" width="16.42578125" style="4" customWidth="1"/>
    <col min="1283" max="1534" width="8.85546875" style="4"/>
    <col min="1535" max="1535" width="22" style="4" customWidth="1"/>
    <col min="1536" max="1538" width="16.42578125" style="4" customWidth="1"/>
    <col min="1539" max="1790" width="8.85546875" style="4"/>
    <col min="1791" max="1791" width="22" style="4" customWidth="1"/>
    <col min="1792" max="1794" width="16.42578125" style="4" customWidth="1"/>
    <col min="1795" max="2046" width="8.85546875" style="4"/>
    <col min="2047" max="2047" width="22" style="4" customWidth="1"/>
    <col min="2048" max="2050" width="16.42578125" style="4" customWidth="1"/>
    <col min="2051" max="2302" width="8.85546875" style="4"/>
    <col min="2303" max="2303" width="22" style="4" customWidth="1"/>
    <col min="2304" max="2306" width="16.42578125" style="4" customWidth="1"/>
    <col min="2307" max="2558" width="8.85546875" style="4"/>
    <col min="2559" max="2559" width="22" style="4" customWidth="1"/>
    <col min="2560" max="2562" width="16.42578125" style="4" customWidth="1"/>
    <col min="2563" max="2814" width="8.85546875" style="4"/>
    <col min="2815" max="2815" width="22" style="4" customWidth="1"/>
    <col min="2816" max="2818" width="16.42578125" style="4" customWidth="1"/>
    <col min="2819" max="3070" width="8.85546875" style="4"/>
    <col min="3071" max="3071" width="22" style="4" customWidth="1"/>
    <col min="3072" max="3074" width="16.42578125" style="4" customWidth="1"/>
    <col min="3075" max="3326" width="8.85546875" style="4"/>
    <col min="3327" max="3327" width="22" style="4" customWidth="1"/>
    <col min="3328" max="3330" width="16.42578125" style="4" customWidth="1"/>
    <col min="3331" max="3582" width="8.85546875" style="4"/>
    <col min="3583" max="3583" width="22" style="4" customWidth="1"/>
    <col min="3584" max="3586" width="16.42578125" style="4" customWidth="1"/>
    <col min="3587" max="3838" width="8.85546875" style="4"/>
    <col min="3839" max="3839" width="22" style="4" customWidth="1"/>
    <col min="3840" max="3842" width="16.42578125" style="4" customWidth="1"/>
    <col min="3843" max="4094" width="8.85546875" style="4"/>
    <col min="4095" max="4095" width="22" style="4" customWidth="1"/>
    <col min="4096" max="4098" width="16.42578125" style="4" customWidth="1"/>
    <col min="4099" max="4350" width="8.85546875" style="4"/>
    <col min="4351" max="4351" width="22" style="4" customWidth="1"/>
    <col min="4352" max="4354" width="16.42578125" style="4" customWidth="1"/>
    <col min="4355" max="4606" width="8.85546875" style="4"/>
    <col min="4607" max="4607" width="22" style="4" customWidth="1"/>
    <col min="4608" max="4610" width="16.42578125" style="4" customWidth="1"/>
    <col min="4611" max="4862" width="8.85546875" style="4"/>
    <col min="4863" max="4863" width="22" style="4" customWidth="1"/>
    <col min="4864" max="4866" width="16.42578125" style="4" customWidth="1"/>
    <col min="4867" max="5118" width="8.85546875" style="4"/>
    <col min="5119" max="5119" width="22" style="4" customWidth="1"/>
    <col min="5120" max="5122" width="16.42578125" style="4" customWidth="1"/>
    <col min="5123" max="5374" width="8.85546875" style="4"/>
    <col min="5375" max="5375" width="22" style="4" customWidth="1"/>
    <col min="5376" max="5378" width="16.42578125" style="4" customWidth="1"/>
    <col min="5379" max="5630" width="8.85546875" style="4"/>
    <col min="5631" max="5631" width="22" style="4" customWidth="1"/>
    <col min="5632" max="5634" width="16.42578125" style="4" customWidth="1"/>
    <col min="5635" max="5886" width="8.85546875" style="4"/>
    <col min="5887" max="5887" width="22" style="4" customWidth="1"/>
    <col min="5888" max="5890" width="16.42578125" style="4" customWidth="1"/>
    <col min="5891" max="6142" width="8.85546875" style="4"/>
    <col min="6143" max="6143" width="22" style="4" customWidth="1"/>
    <col min="6144" max="6146" width="16.42578125" style="4" customWidth="1"/>
    <col min="6147" max="6398" width="8.85546875" style="4"/>
    <col min="6399" max="6399" width="22" style="4" customWidth="1"/>
    <col min="6400" max="6402" width="16.42578125" style="4" customWidth="1"/>
    <col min="6403" max="6654" width="8.85546875" style="4"/>
    <col min="6655" max="6655" width="22" style="4" customWidth="1"/>
    <col min="6656" max="6658" width="16.42578125" style="4" customWidth="1"/>
    <col min="6659" max="6910" width="8.85546875" style="4"/>
    <col min="6911" max="6911" width="22" style="4" customWidth="1"/>
    <col min="6912" max="6914" width="16.42578125" style="4" customWidth="1"/>
    <col min="6915" max="7166" width="8.85546875" style="4"/>
    <col min="7167" max="7167" width="22" style="4" customWidth="1"/>
    <col min="7168" max="7170" width="16.42578125" style="4" customWidth="1"/>
    <col min="7171" max="7422" width="8.85546875" style="4"/>
    <col min="7423" max="7423" width="22" style="4" customWidth="1"/>
    <col min="7424" max="7426" width="16.42578125" style="4" customWidth="1"/>
    <col min="7427" max="7678" width="8.85546875" style="4"/>
    <col min="7679" max="7679" width="22" style="4" customWidth="1"/>
    <col min="7680" max="7682" width="16.42578125" style="4" customWidth="1"/>
    <col min="7683" max="7934" width="8.85546875" style="4"/>
    <col min="7935" max="7935" width="22" style="4" customWidth="1"/>
    <col min="7936" max="7938" width="16.42578125" style="4" customWidth="1"/>
    <col min="7939" max="8190" width="8.85546875" style="4"/>
    <col min="8191" max="8191" width="22" style="4" customWidth="1"/>
    <col min="8192" max="8194" width="16.42578125" style="4" customWidth="1"/>
    <col min="8195" max="8446" width="8.85546875" style="4"/>
    <col min="8447" max="8447" width="22" style="4" customWidth="1"/>
    <col min="8448" max="8450" width="16.42578125" style="4" customWidth="1"/>
    <col min="8451" max="8702" width="8.85546875" style="4"/>
    <col min="8703" max="8703" width="22" style="4" customWidth="1"/>
    <col min="8704" max="8706" width="16.42578125" style="4" customWidth="1"/>
    <col min="8707" max="8958" width="8.85546875" style="4"/>
    <col min="8959" max="8959" width="22" style="4" customWidth="1"/>
    <col min="8960" max="8962" width="16.42578125" style="4" customWidth="1"/>
    <col min="8963" max="9214" width="8.85546875" style="4"/>
    <col min="9215" max="9215" width="22" style="4" customWidth="1"/>
    <col min="9216" max="9218" width="16.42578125" style="4" customWidth="1"/>
    <col min="9219" max="9470" width="8.85546875" style="4"/>
    <col min="9471" max="9471" width="22" style="4" customWidth="1"/>
    <col min="9472" max="9474" width="16.42578125" style="4" customWidth="1"/>
    <col min="9475" max="9726" width="8.85546875" style="4"/>
    <col min="9727" max="9727" width="22" style="4" customWidth="1"/>
    <col min="9728" max="9730" width="16.42578125" style="4" customWidth="1"/>
    <col min="9731" max="9982" width="8.85546875" style="4"/>
    <col min="9983" max="9983" width="22" style="4" customWidth="1"/>
    <col min="9984" max="9986" width="16.42578125" style="4" customWidth="1"/>
    <col min="9987" max="10238" width="8.85546875" style="4"/>
    <col min="10239" max="10239" width="22" style="4" customWidth="1"/>
    <col min="10240" max="10242" width="16.42578125" style="4" customWidth="1"/>
    <col min="10243" max="10494" width="8.85546875" style="4"/>
    <col min="10495" max="10495" width="22" style="4" customWidth="1"/>
    <col min="10496" max="10498" width="16.42578125" style="4" customWidth="1"/>
    <col min="10499" max="10750" width="8.85546875" style="4"/>
    <col min="10751" max="10751" width="22" style="4" customWidth="1"/>
    <col min="10752" max="10754" width="16.42578125" style="4" customWidth="1"/>
    <col min="10755" max="11006" width="8.85546875" style="4"/>
    <col min="11007" max="11007" width="22" style="4" customWidth="1"/>
    <col min="11008" max="11010" width="16.42578125" style="4" customWidth="1"/>
    <col min="11011" max="11262" width="8.85546875" style="4"/>
    <col min="11263" max="11263" width="22" style="4" customWidth="1"/>
    <col min="11264" max="11266" width="16.42578125" style="4" customWidth="1"/>
    <col min="11267" max="11518" width="8.85546875" style="4"/>
    <col min="11519" max="11519" width="22" style="4" customWidth="1"/>
    <col min="11520" max="11522" width="16.42578125" style="4" customWidth="1"/>
    <col min="11523" max="11774" width="8.85546875" style="4"/>
    <col min="11775" max="11775" width="22" style="4" customWidth="1"/>
    <col min="11776" max="11778" width="16.42578125" style="4" customWidth="1"/>
    <col min="11779" max="12030" width="8.85546875" style="4"/>
    <col min="12031" max="12031" width="22" style="4" customWidth="1"/>
    <col min="12032" max="12034" width="16.42578125" style="4" customWidth="1"/>
    <col min="12035" max="12286" width="8.85546875" style="4"/>
    <col min="12287" max="12287" width="22" style="4" customWidth="1"/>
    <col min="12288" max="12290" width="16.42578125" style="4" customWidth="1"/>
    <col min="12291" max="12542" width="8.85546875" style="4"/>
    <col min="12543" max="12543" width="22" style="4" customWidth="1"/>
    <col min="12544" max="12546" width="16.42578125" style="4" customWidth="1"/>
    <col min="12547" max="12798" width="8.85546875" style="4"/>
    <col min="12799" max="12799" width="22" style="4" customWidth="1"/>
    <col min="12800" max="12802" width="16.42578125" style="4" customWidth="1"/>
    <col min="12803" max="13054" width="8.85546875" style="4"/>
    <col min="13055" max="13055" width="22" style="4" customWidth="1"/>
    <col min="13056" max="13058" width="16.42578125" style="4" customWidth="1"/>
    <col min="13059" max="13310" width="8.85546875" style="4"/>
    <col min="13311" max="13311" width="22" style="4" customWidth="1"/>
    <col min="13312" max="13314" width="16.42578125" style="4" customWidth="1"/>
    <col min="13315" max="13566" width="8.85546875" style="4"/>
    <col min="13567" max="13567" width="22" style="4" customWidth="1"/>
    <col min="13568" max="13570" width="16.42578125" style="4" customWidth="1"/>
    <col min="13571" max="13822" width="8.85546875" style="4"/>
    <col min="13823" max="13823" width="22" style="4" customWidth="1"/>
    <col min="13824" max="13826" width="16.42578125" style="4" customWidth="1"/>
    <col min="13827" max="14078" width="8.85546875" style="4"/>
    <col min="14079" max="14079" width="22" style="4" customWidth="1"/>
    <col min="14080" max="14082" width="16.42578125" style="4" customWidth="1"/>
    <col min="14083" max="14334" width="8.85546875" style="4"/>
    <col min="14335" max="14335" width="22" style="4" customWidth="1"/>
    <col min="14336" max="14338" width="16.42578125" style="4" customWidth="1"/>
    <col min="14339" max="14590" width="8.85546875" style="4"/>
    <col min="14591" max="14591" width="22" style="4" customWidth="1"/>
    <col min="14592" max="14594" width="16.42578125" style="4" customWidth="1"/>
    <col min="14595" max="14846" width="8.85546875" style="4"/>
    <col min="14847" max="14847" width="22" style="4" customWidth="1"/>
    <col min="14848" max="14850" width="16.42578125" style="4" customWidth="1"/>
    <col min="14851" max="15102" width="8.85546875" style="4"/>
    <col min="15103" max="15103" width="22" style="4" customWidth="1"/>
    <col min="15104" max="15106" width="16.42578125" style="4" customWidth="1"/>
    <col min="15107" max="15358" width="8.85546875" style="4"/>
    <col min="15359" max="15359" width="22" style="4" customWidth="1"/>
    <col min="15360" max="15362" width="16.42578125" style="4" customWidth="1"/>
    <col min="15363" max="15614" width="8.85546875" style="4"/>
    <col min="15615" max="15615" width="22" style="4" customWidth="1"/>
    <col min="15616" max="15618" width="16.42578125" style="4" customWidth="1"/>
    <col min="15619" max="15870" width="8.85546875" style="4"/>
    <col min="15871" max="15871" width="22" style="4" customWidth="1"/>
    <col min="15872" max="15874" width="16.42578125" style="4" customWidth="1"/>
    <col min="15875" max="16126" width="8.85546875" style="4"/>
    <col min="16127" max="16127" width="22" style="4" customWidth="1"/>
    <col min="16128" max="16130" width="16.42578125" style="4" customWidth="1"/>
    <col min="16131" max="16384" width="8.85546875" style="4"/>
  </cols>
  <sheetData>
    <row r="1" spans="1:3" ht="16.5" customHeight="1" x14ac:dyDescent="0.2">
      <c r="A1" s="71" t="s">
        <v>304</v>
      </c>
    </row>
    <row r="2" spans="1:3" x14ac:dyDescent="0.2">
      <c r="B2" s="21"/>
      <c r="C2" s="21"/>
    </row>
    <row r="3" spans="1:3" ht="15" customHeight="1" x14ac:dyDescent="0.2">
      <c r="A3" s="72"/>
      <c r="B3" s="73" t="s">
        <v>97</v>
      </c>
      <c r="C3" s="73"/>
    </row>
    <row r="4" spans="1:3" ht="15" customHeight="1" x14ac:dyDescent="0.2">
      <c r="A4" s="219" t="s">
        <v>99</v>
      </c>
      <c r="B4" s="76" t="s">
        <v>100</v>
      </c>
      <c r="C4" s="76" t="s">
        <v>101</v>
      </c>
    </row>
    <row r="5" spans="1:3" ht="7.5" customHeight="1" x14ac:dyDescent="0.2">
      <c r="A5" s="69"/>
      <c r="B5" s="77"/>
      <c r="C5" s="77"/>
    </row>
    <row r="6" spans="1:3" x14ac:dyDescent="0.2">
      <c r="A6" s="78" t="s">
        <v>102</v>
      </c>
      <c r="B6" s="79">
        <v>6</v>
      </c>
      <c r="C6" s="79">
        <v>12</v>
      </c>
    </row>
    <row r="7" spans="1:3" x14ac:dyDescent="0.2">
      <c r="A7" s="80" t="s">
        <v>103</v>
      </c>
      <c r="B7" s="79">
        <v>5</v>
      </c>
      <c r="C7" s="79">
        <v>2</v>
      </c>
    </row>
    <row r="8" spans="1:3" x14ac:dyDescent="0.2">
      <c r="A8" s="79" t="s">
        <v>104</v>
      </c>
      <c r="B8" s="79">
        <v>1</v>
      </c>
      <c r="C8" s="79">
        <v>0</v>
      </c>
    </row>
    <row r="9" spans="1:3" x14ac:dyDescent="0.2">
      <c r="A9" s="81" t="s">
        <v>13</v>
      </c>
      <c r="B9" s="26">
        <f>SUM(B6:B8)</f>
        <v>12</v>
      </c>
      <c r="C9" s="26">
        <f>SUM(C6:C8)</f>
        <v>14</v>
      </c>
    </row>
    <row r="12" spans="1:3" x14ac:dyDescent="0.2">
      <c r="C12" s="11"/>
    </row>
    <row r="20" spans="3:3" x14ac:dyDescent="0.2">
      <c r="C20" s="4" t="s">
        <v>135</v>
      </c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A1:N19"/>
  <sheetViews>
    <sheetView zoomScaleNormal="100" workbookViewId="0">
      <selection activeCell="N41" sqref="N41"/>
    </sheetView>
  </sheetViews>
  <sheetFormatPr defaultColWidth="9.140625" defaultRowHeight="12.75" x14ac:dyDescent="0.2"/>
  <cols>
    <col min="1" max="1" width="9.7109375" style="225" customWidth="1"/>
    <col min="2" max="3" width="10.140625" style="225" customWidth="1"/>
    <col min="4" max="4" width="0.85546875" style="225" customWidth="1"/>
    <col min="5" max="6" width="9.85546875" style="225" customWidth="1"/>
    <col min="7" max="7" width="0.85546875" style="225" customWidth="1"/>
    <col min="8" max="9" width="9.85546875" style="225" customWidth="1"/>
    <col min="10" max="10" width="0.85546875" style="225" customWidth="1"/>
    <col min="11" max="12" width="6.85546875" style="225" customWidth="1"/>
    <col min="13" max="16384" width="9.140625" style="225"/>
  </cols>
  <sheetData>
    <row r="1" spans="1:14" ht="17.25" customHeight="1" x14ac:dyDescent="0.2">
      <c r="A1" s="252" t="s">
        <v>305</v>
      </c>
      <c r="B1" s="224"/>
      <c r="C1" s="224"/>
      <c r="D1" s="224"/>
      <c r="E1" s="224"/>
      <c r="F1" s="224"/>
      <c r="G1" s="224"/>
      <c r="H1" s="224"/>
      <c r="I1" s="224"/>
    </row>
    <row r="2" spans="1:14" x14ac:dyDescent="0.2">
      <c r="A2" s="224"/>
      <c r="B2" s="224"/>
      <c r="C2" s="224"/>
      <c r="D2" s="224"/>
      <c r="E2" s="224"/>
      <c r="F2" s="224"/>
      <c r="G2" s="226"/>
      <c r="H2" s="224"/>
      <c r="I2" s="224"/>
    </row>
    <row r="3" spans="1:14" ht="13.5" customHeight="1" x14ac:dyDescent="0.2">
      <c r="A3" s="227"/>
      <c r="B3" s="454">
        <v>2016</v>
      </c>
      <c r="C3" s="454"/>
      <c r="D3" s="224"/>
      <c r="E3" s="454">
        <v>2017</v>
      </c>
      <c r="F3" s="454"/>
      <c r="G3" s="224"/>
      <c r="H3" s="454">
        <v>2018</v>
      </c>
      <c r="I3" s="454"/>
    </row>
    <row r="4" spans="1:14" ht="24" x14ac:dyDescent="0.2">
      <c r="A4" s="229" t="s">
        <v>243</v>
      </c>
      <c r="B4" s="230" t="s">
        <v>1</v>
      </c>
      <c r="C4" s="231" t="s">
        <v>37</v>
      </c>
      <c r="D4" s="226"/>
      <c r="E4" s="230" t="s">
        <v>1</v>
      </c>
      <c r="F4" s="231" t="s">
        <v>37</v>
      </c>
      <c r="G4" s="226"/>
      <c r="H4" s="230" t="s">
        <v>1</v>
      </c>
      <c r="I4" s="231" t="s">
        <v>37</v>
      </c>
    </row>
    <row r="5" spans="1:14" ht="7.5" customHeight="1" x14ac:dyDescent="0.2">
      <c r="A5" s="232"/>
      <c r="B5" s="378"/>
      <c r="C5" s="378"/>
      <c r="D5" s="224"/>
      <c r="E5" s="457"/>
      <c r="F5" s="457"/>
      <c r="G5" s="224"/>
      <c r="H5" s="457"/>
      <c r="I5" s="457"/>
    </row>
    <row r="6" spans="1:14" x14ac:dyDescent="0.2">
      <c r="A6" s="234">
        <v>1</v>
      </c>
      <c r="B6" s="232">
        <v>167</v>
      </c>
      <c r="C6" s="236">
        <v>78.403755868544607</v>
      </c>
      <c r="D6" s="224"/>
      <c r="E6" s="232">
        <v>134</v>
      </c>
      <c r="F6" s="236">
        <v>80.722891566265062</v>
      </c>
      <c r="G6" s="224"/>
      <c r="H6" s="232">
        <v>114</v>
      </c>
      <c r="I6" s="236">
        <f>H6/H$9*100</f>
        <v>83.82352941176471</v>
      </c>
    </row>
    <row r="7" spans="1:14" x14ac:dyDescent="0.2">
      <c r="A7" s="234">
        <v>2</v>
      </c>
      <c r="B7" s="232">
        <v>39</v>
      </c>
      <c r="C7" s="236">
        <v>18.30985915492958</v>
      </c>
      <c r="D7" s="224"/>
      <c r="E7" s="232">
        <v>30</v>
      </c>
      <c r="F7" s="236">
        <v>18.072289156626507</v>
      </c>
      <c r="G7" s="224"/>
      <c r="H7" s="232">
        <v>21</v>
      </c>
      <c r="I7" s="236">
        <f t="shared" ref="I7:I9" si="0">H7/H$9*100</f>
        <v>15.441176470588236</v>
      </c>
    </row>
    <row r="8" spans="1:14" x14ac:dyDescent="0.2">
      <c r="A8" s="253">
        <v>3</v>
      </c>
      <c r="B8" s="232">
        <v>7</v>
      </c>
      <c r="C8" s="236">
        <v>3.286384976525822</v>
      </c>
      <c r="D8" s="224"/>
      <c r="E8" s="232">
        <v>2</v>
      </c>
      <c r="F8" s="236">
        <v>1.2048192771084338</v>
      </c>
      <c r="G8" s="224"/>
      <c r="H8" s="232">
        <v>1</v>
      </c>
      <c r="I8" s="236">
        <f t="shared" si="0"/>
        <v>0.73529411764705876</v>
      </c>
    </row>
    <row r="9" spans="1:14" x14ac:dyDescent="0.2">
      <c r="A9" s="238" t="s">
        <v>13</v>
      </c>
      <c r="B9" s="238">
        <v>213</v>
      </c>
      <c r="C9" s="240">
        <v>100</v>
      </c>
      <c r="D9" s="226"/>
      <c r="E9" s="238">
        <v>166</v>
      </c>
      <c r="F9" s="240">
        <v>100</v>
      </c>
      <c r="G9" s="226"/>
      <c r="H9" s="238">
        <f>SUM(H6:H8)</f>
        <v>136</v>
      </c>
      <c r="I9" s="240">
        <f t="shared" si="0"/>
        <v>100</v>
      </c>
    </row>
    <row r="10" spans="1:14" x14ac:dyDescent="0.2">
      <c r="M10"/>
      <c r="N10"/>
    </row>
    <row r="11" spans="1:14" x14ac:dyDescent="0.2">
      <c r="M11"/>
      <c r="N11"/>
    </row>
    <row r="12" spans="1:14" x14ac:dyDescent="0.2">
      <c r="M12"/>
      <c r="N12"/>
    </row>
    <row r="13" spans="1:14" x14ac:dyDescent="0.2">
      <c r="M13"/>
      <c r="N13"/>
    </row>
    <row r="19" spans="6:6" x14ac:dyDescent="0.2">
      <c r="F19" s="225" t="s">
        <v>272</v>
      </c>
    </row>
  </sheetData>
  <mergeCells count="5">
    <mergeCell ref="B3:C3"/>
    <mergeCell ref="E3:F3"/>
    <mergeCell ref="E5:F5"/>
    <mergeCell ref="H3:I3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A1:I23"/>
  <sheetViews>
    <sheetView topLeftCell="A3" zoomScaleNormal="100" workbookViewId="0">
      <selection activeCell="N41" sqref="N41"/>
    </sheetView>
  </sheetViews>
  <sheetFormatPr defaultColWidth="9.140625" defaultRowHeight="12.75" x14ac:dyDescent="0.2"/>
  <cols>
    <col min="1" max="1" width="11.42578125" style="225" customWidth="1"/>
    <col min="2" max="3" width="10.42578125" style="225" customWidth="1"/>
    <col min="4" max="4" width="0.85546875" style="225" customWidth="1"/>
    <col min="5" max="6" width="10.42578125" style="225" customWidth="1"/>
    <col min="7" max="7" width="0.85546875" style="225" customWidth="1"/>
    <col min="8" max="9" width="11.140625" style="225" customWidth="1"/>
    <col min="10" max="16384" width="9.140625" style="225"/>
  </cols>
  <sheetData>
    <row r="1" spans="1:9" ht="15.75" customHeight="1" x14ac:dyDescent="0.2">
      <c r="A1" s="222" t="s">
        <v>244</v>
      </c>
      <c r="B1" s="224"/>
      <c r="C1" s="224"/>
      <c r="D1" s="224"/>
      <c r="E1" s="224"/>
      <c r="F1" s="224"/>
    </row>
    <row r="2" spans="1:9" ht="15.75" customHeight="1" x14ac:dyDescent="0.2">
      <c r="A2" s="222" t="s">
        <v>306</v>
      </c>
      <c r="B2" s="224"/>
      <c r="C2" s="224"/>
      <c r="D2" s="224"/>
      <c r="E2" s="224"/>
      <c r="F2" s="224"/>
    </row>
    <row r="3" spans="1:9" ht="15.75" customHeight="1" x14ac:dyDescent="0.2">
      <c r="A3" s="224"/>
      <c r="B3" s="224"/>
      <c r="C3" s="224"/>
      <c r="D3" s="226"/>
      <c r="E3" s="224"/>
      <c r="F3" s="224"/>
      <c r="G3" s="249"/>
    </row>
    <row r="4" spans="1:9" ht="14.25" customHeight="1" x14ac:dyDescent="0.2">
      <c r="A4" s="227"/>
      <c r="B4" s="377">
        <v>2016</v>
      </c>
      <c r="C4" s="377"/>
      <c r="E4" s="454">
        <v>2017</v>
      </c>
      <c r="F4" s="454"/>
      <c r="H4" s="454">
        <v>2018</v>
      </c>
      <c r="I4" s="454"/>
    </row>
    <row r="5" spans="1:9" ht="24" x14ac:dyDescent="0.2">
      <c r="A5" s="229" t="s">
        <v>243</v>
      </c>
      <c r="B5" s="230" t="s">
        <v>1</v>
      </c>
      <c r="C5" s="231" t="s">
        <v>37</v>
      </c>
      <c r="E5" s="230" t="s">
        <v>1</v>
      </c>
      <c r="F5" s="231" t="s">
        <v>37</v>
      </c>
      <c r="H5" s="230" t="s">
        <v>1</v>
      </c>
      <c r="I5" s="231" t="s">
        <v>37</v>
      </c>
    </row>
    <row r="6" spans="1:9" ht="7.5" customHeight="1" x14ac:dyDescent="0.2">
      <c r="A6" s="232"/>
      <c r="B6" s="232"/>
      <c r="C6" s="233"/>
      <c r="E6" s="232"/>
      <c r="F6" s="233"/>
      <c r="H6" s="232"/>
      <c r="I6" s="233"/>
    </row>
    <row r="7" spans="1:9" x14ac:dyDescent="0.2">
      <c r="A7" s="234">
        <v>1</v>
      </c>
      <c r="B7" s="237">
        <v>134</v>
      </c>
      <c r="C7" s="236">
        <v>74.860335195530723</v>
      </c>
      <c r="E7" s="237">
        <v>99</v>
      </c>
      <c r="F7" s="236">
        <v>76.153846153846146</v>
      </c>
      <c r="H7" s="237">
        <v>81</v>
      </c>
      <c r="I7" s="236">
        <f>H7/H$10*100</f>
        <v>79.411764705882348</v>
      </c>
    </row>
    <row r="8" spans="1:9" x14ac:dyDescent="0.2">
      <c r="A8" s="234">
        <v>2</v>
      </c>
      <c r="B8" s="237">
        <v>38</v>
      </c>
      <c r="C8" s="236">
        <v>21.229050279329609</v>
      </c>
      <c r="E8" s="237">
        <v>29</v>
      </c>
      <c r="F8" s="236">
        <v>22.30769230769231</v>
      </c>
      <c r="H8" s="237">
        <v>20</v>
      </c>
      <c r="I8" s="236">
        <f t="shared" ref="I8:I10" si="0">H8/H$10*100</f>
        <v>19.607843137254903</v>
      </c>
    </row>
    <row r="9" spans="1:9" x14ac:dyDescent="0.2">
      <c r="A9" s="253">
        <v>3</v>
      </c>
      <c r="B9" s="254">
        <v>7</v>
      </c>
      <c r="C9" s="236">
        <v>3.9106145251396649</v>
      </c>
      <c r="E9" s="254">
        <v>2</v>
      </c>
      <c r="F9" s="236">
        <v>1.5384615384615385</v>
      </c>
      <c r="H9" s="254">
        <v>1</v>
      </c>
      <c r="I9" s="236">
        <f t="shared" si="0"/>
        <v>0.98039215686274506</v>
      </c>
    </row>
    <row r="10" spans="1:9" x14ac:dyDescent="0.2">
      <c r="A10" s="255" t="s">
        <v>13</v>
      </c>
      <c r="B10" s="256">
        <v>179</v>
      </c>
      <c r="C10" s="240">
        <v>100</v>
      </c>
      <c r="D10" s="249"/>
      <c r="E10" s="256">
        <v>130</v>
      </c>
      <c r="F10" s="240">
        <v>100</v>
      </c>
      <c r="G10" s="249"/>
      <c r="H10" s="256">
        <f>SUM(H7:H9)</f>
        <v>102</v>
      </c>
      <c r="I10" s="240">
        <f t="shared" si="0"/>
        <v>100</v>
      </c>
    </row>
    <row r="11" spans="1:9" x14ac:dyDescent="0.2">
      <c r="A11" s="224"/>
      <c r="B11" s="224"/>
      <c r="C11" s="224"/>
      <c r="D11" s="224"/>
      <c r="E11" s="224"/>
      <c r="F11" s="224"/>
    </row>
    <row r="12" spans="1:9" x14ac:dyDescent="0.2">
      <c r="A12" s="224"/>
      <c r="B12" s="224"/>
      <c r="C12" s="224"/>
      <c r="D12" s="224"/>
      <c r="E12" s="224"/>
      <c r="F12" s="224"/>
    </row>
    <row r="19" spans="5:8" x14ac:dyDescent="0.2">
      <c r="E19" s="251"/>
    </row>
    <row r="23" spans="5:8" x14ac:dyDescent="0.2">
      <c r="H23" s="225" t="s">
        <v>135</v>
      </c>
    </row>
  </sheetData>
  <mergeCells count="2"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A1:N33"/>
  <sheetViews>
    <sheetView zoomScaleNormal="100" workbookViewId="0">
      <selection activeCell="N41" sqref="N41"/>
    </sheetView>
  </sheetViews>
  <sheetFormatPr defaultColWidth="9.140625" defaultRowHeight="12.75" x14ac:dyDescent="0.2"/>
  <cols>
    <col min="1" max="1" width="11.7109375" style="225" customWidth="1"/>
    <col min="2" max="3" width="10.42578125" style="225" customWidth="1"/>
    <col min="4" max="4" width="0.85546875" style="225" customWidth="1"/>
    <col min="5" max="6" width="10.42578125" style="225" customWidth="1"/>
    <col min="7" max="7" width="0.7109375" style="225" customWidth="1"/>
    <col min="8" max="9" width="11.140625" style="225" customWidth="1"/>
    <col min="10" max="16384" width="9.140625" style="225"/>
  </cols>
  <sheetData>
    <row r="1" spans="1:13" ht="17.25" customHeight="1" x14ac:dyDescent="0.2">
      <c r="A1" s="252" t="s">
        <v>307</v>
      </c>
      <c r="B1" s="246"/>
      <c r="C1" s="246"/>
      <c r="D1" s="246"/>
      <c r="E1" s="246"/>
      <c r="F1" s="246"/>
      <c r="G1" s="258"/>
      <c r="H1" s="258"/>
      <c r="I1" s="258"/>
    </row>
    <row r="2" spans="1:13" x14ac:dyDescent="0.2">
      <c r="A2" s="222"/>
      <c r="B2" s="246"/>
      <c r="C2" s="246"/>
      <c r="D2" s="246"/>
      <c r="E2" s="246"/>
      <c r="F2" s="246"/>
      <c r="G2" s="258"/>
      <c r="H2" s="258"/>
      <c r="I2" s="258"/>
    </row>
    <row r="3" spans="1:13" ht="15.75" customHeight="1" x14ac:dyDescent="0.2">
      <c r="A3" s="259"/>
      <c r="B3" s="458">
        <v>2016</v>
      </c>
      <c r="C3" s="458"/>
      <c r="D3" s="384"/>
      <c r="E3" s="458">
        <v>2017</v>
      </c>
      <c r="F3" s="458"/>
      <c r="G3" s="384"/>
      <c r="H3" s="458">
        <v>2018</v>
      </c>
      <c r="I3" s="458"/>
    </row>
    <row r="4" spans="1:13" ht="15.75" customHeight="1" x14ac:dyDescent="0.2">
      <c r="A4" s="260" t="s">
        <v>16</v>
      </c>
      <c r="B4" s="261" t="s">
        <v>17</v>
      </c>
      <c r="C4" s="261" t="s">
        <v>18</v>
      </c>
      <c r="D4" s="258"/>
      <c r="E4" s="261" t="s">
        <v>17</v>
      </c>
      <c r="F4" s="261" t="s">
        <v>18</v>
      </c>
      <c r="G4" s="258"/>
      <c r="H4" s="261" t="s">
        <v>17</v>
      </c>
      <c r="I4" s="261" t="s">
        <v>18</v>
      </c>
    </row>
    <row r="5" spans="1:13" ht="7.5" customHeight="1" x14ac:dyDescent="0.2">
      <c r="A5" s="232"/>
      <c r="B5" s="262"/>
      <c r="C5" s="262"/>
      <c r="D5" s="258"/>
      <c r="E5" s="262"/>
      <c r="F5" s="262"/>
      <c r="G5" s="258"/>
      <c r="H5" s="262"/>
      <c r="I5" s="262"/>
    </row>
    <row r="6" spans="1:13" x14ac:dyDescent="0.2">
      <c r="A6" s="232" t="s">
        <v>19</v>
      </c>
      <c r="B6" s="35">
        <v>0</v>
      </c>
      <c r="C6" s="262">
        <v>0</v>
      </c>
      <c r="D6" s="258"/>
      <c r="E6" s="35">
        <v>0</v>
      </c>
      <c r="F6" s="262">
        <v>0</v>
      </c>
      <c r="G6" s="258"/>
      <c r="H6" s="35">
        <v>0</v>
      </c>
      <c r="I6" s="262">
        <v>2</v>
      </c>
    </row>
    <row r="7" spans="1:13" x14ac:dyDescent="0.2">
      <c r="A7" s="232" t="s">
        <v>20</v>
      </c>
      <c r="B7" s="35">
        <v>1</v>
      </c>
      <c r="C7" s="262">
        <v>7</v>
      </c>
      <c r="D7" s="258"/>
      <c r="E7" s="35">
        <v>4</v>
      </c>
      <c r="F7" s="262">
        <v>10</v>
      </c>
      <c r="G7" s="258"/>
      <c r="H7" s="35">
        <v>4</v>
      </c>
      <c r="I7" s="262">
        <v>8</v>
      </c>
      <c r="L7"/>
      <c r="M7" s="70"/>
    </row>
    <row r="8" spans="1:13" x14ac:dyDescent="0.2">
      <c r="A8" s="262" t="s">
        <v>21</v>
      </c>
      <c r="B8" s="35">
        <v>32</v>
      </c>
      <c r="C8" s="262">
        <v>48</v>
      </c>
      <c r="D8" s="258"/>
      <c r="E8" s="35">
        <v>20</v>
      </c>
      <c r="F8" s="262">
        <v>27</v>
      </c>
      <c r="G8" s="258"/>
      <c r="H8" s="35">
        <v>19</v>
      </c>
      <c r="I8" s="262">
        <v>20</v>
      </c>
      <c r="L8"/>
      <c r="M8" s="70"/>
    </row>
    <row r="9" spans="1:13" x14ac:dyDescent="0.2">
      <c r="A9" s="232" t="s">
        <v>22</v>
      </c>
      <c r="B9" s="35">
        <v>80</v>
      </c>
      <c r="C9" s="262">
        <v>75</v>
      </c>
      <c r="D9" s="258"/>
      <c r="E9" s="35">
        <v>45</v>
      </c>
      <c r="F9" s="262">
        <v>62</v>
      </c>
      <c r="G9" s="258"/>
      <c r="H9" s="35">
        <v>30</v>
      </c>
      <c r="I9" s="262">
        <v>39</v>
      </c>
      <c r="L9"/>
      <c r="M9" s="70"/>
    </row>
    <row r="10" spans="1:13" x14ac:dyDescent="0.2">
      <c r="A10" s="232" t="s">
        <v>23</v>
      </c>
      <c r="B10" s="35">
        <v>63</v>
      </c>
      <c r="C10" s="262">
        <v>61</v>
      </c>
      <c r="D10" s="258"/>
      <c r="E10" s="35">
        <v>67</v>
      </c>
      <c r="F10" s="262">
        <v>50</v>
      </c>
      <c r="G10" s="258"/>
      <c r="H10" s="35">
        <v>57</v>
      </c>
      <c r="I10" s="262">
        <v>48</v>
      </c>
      <c r="L10"/>
      <c r="M10" s="70"/>
    </row>
    <row r="11" spans="1:13" x14ac:dyDescent="0.2">
      <c r="A11" s="232" t="s">
        <v>24</v>
      </c>
      <c r="B11" s="35">
        <v>37</v>
      </c>
      <c r="C11" s="262">
        <v>22</v>
      </c>
      <c r="D11" s="258"/>
      <c r="E11" s="35">
        <v>30</v>
      </c>
      <c r="F11" s="262">
        <v>17</v>
      </c>
      <c r="G11" s="258"/>
      <c r="H11" s="35">
        <v>26</v>
      </c>
      <c r="I11" s="262">
        <v>19</v>
      </c>
      <c r="L11"/>
      <c r="M11" s="70"/>
    </row>
    <row r="12" spans="1:13" s="265" customFormat="1" x14ac:dyDescent="0.2">
      <c r="A12" s="263" t="s">
        <v>13</v>
      </c>
      <c r="B12" s="263">
        <v>213</v>
      </c>
      <c r="C12" s="263">
        <v>213</v>
      </c>
      <c r="D12" s="383"/>
      <c r="E12" s="341">
        <v>166</v>
      </c>
      <c r="F12" s="341">
        <v>166</v>
      </c>
      <c r="G12" s="383"/>
      <c r="H12" s="341">
        <f>SUM(H6:H11)</f>
        <v>136</v>
      </c>
      <c r="I12" s="341">
        <f>SUM(I6:I11)</f>
        <v>136</v>
      </c>
      <c r="L12"/>
      <c r="M12" s="70"/>
    </row>
    <row r="13" spans="1:13" s="265" customFormat="1" x14ac:dyDescent="0.2">
      <c r="A13" s="232"/>
      <c r="B13" s="262"/>
      <c r="C13" s="262"/>
      <c r="D13" s="262"/>
      <c r="E13" s="262"/>
      <c r="F13" s="262"/>
      <c r="G13" s="264"/>
      <c r="H13" s="264"/>
      <c r="I13" s="264"/>
    </row>
    <row r="14" spans="1:13" s="265" customFormat="1" x14ac:dyDescent="0.2">
      <c r="A14" s="266"/>
      <c r="B14" s="262"/>
      <c r="C14" s="262"/>
      <c r="D14" s="262"/>
      <c r="E14" s="262"/>
      <c r="F14" s="262"/>
      <c r="G14" s="264"/>
      <c r="H14" s="264"/>
      <c r="I14" s="264"/>
    </row>
    <row r="15" spans="1:13" s="265" customFormat="1" x14ac:dyDescent="0.2">
      <c r="A15" s="266"/>
      <c r="B15" s="262"/>
      <c r="C15" s="262"/>
      <c r="D15" s="262"/>
      <c r="E15" s="262"/>
      <c r="F15" s="262"/>
      <c r="G15" s="264"/>
      <c r="H15" s="264"/>
      <c r="I15" s="264"/>
    </row>
    <row r="16" spans="1:13" s="265" customFormat="1" x14ac:dyDescent="0.2">
      <c r="A16" s="267"/>
      <c r="B16" s="262"/>
      <c r="C16" s="262"/>
      <c r="D16" s="262"/>
      <c r="E16" s="262"/>
      <c r="F16" s="262"/>
      <c r="G16" s="264"/>
      <c r="H16" s="264"/>
      <c r="I16" s="264"/>
    </row>
    <row r="17" spans="1:14" s="265" customFormat="1" ht="17.25" customHeight="1" x14ac:dyDescent="0.2">
      <c r="A17" s="222" t="s">
        <v>308</v>
      </c>
      <c r="B17" s="262"/>
      <c r="C17" s="262"/>
      <c r="D17" s="262"/>
      <c r="E17" s="262"/>
      <c r="F17" s="262"/>
      <c r="G17" s="264"/>
      <c r="H17" s="264"/>
      <c r="I17" s="264"/>
    </row>
    <row r="18" spans="1:14" s="265" customFormat="1" x14ac:dyDescent="0.2">
      <c r="A18" s="263"/>
      <c r="B18" s="262"/>
      <c r="C18" s="262"/>
      <c r="D18" s="262"/>
      <c r="E18" s="262"/>
      <c r="F18" s="262"/>
      <c r="G18" s="264"/>
      <c r="H18" s="264"/>
      <c r="I18" s="264"/>
    </row>
    <row r="19" spans="1:14" s="265" customFormat="1" ht="14.25" customHeight="1" x14ac:dyDescent="0.2">
      <c r="A19" s="259"/>
      <c r="B19" s="459">
        <v>2016</v>
      </c>
      <c r="C19" s="459"/>
      <c r="D19" s="385"/>
      <c r="E19" s="457">
        <v>2017</v>
      </c>
      <c r="F19" s="457"/>
      <c r="G19" s="385"/>
      <c r="H19" s="457">
        <v>2018</v>
      </c>
      <c r="I19" s="457"/>
    </row>
    <row r="20" spans="1:14" ht="14.25" customHeight="1" x14ac:dyDescent="0.2">
      <c r="A20" s="260" t="s">
        <v>16</v>
      </c>
      <c r="B20" s="261" t="s">
        <v>17</v>
      </c>
      <c r="C20" s="261" t="s">
        <v>18</v>
      </c>
      <c r="E20" s="261" t="s">
        <v>17</v>
      </c>
      <c r="F20" s="261" t="s">
        <v>18</v>
      </c>
      <c r="H20" s="261" t="s">
        <v>17</v>
      </c>
      <c r="I20" s="261" t="s">
        <v>18</v>
      </c>
    </row>
    <row r="21" spans="1:14" ht="7.5" customHeight="1" x14ac:dyDescent="0.2">
      <c r="A21" s="232"/>
      <c r="B21" s="246"/>
      <c r="C21" s="246"/>
      <c r="E21" s="246"/>
      <c r="F21" s="246"/>
      <c r="H21" s="246"/>
      <c r="I21" s="246"/>
    </row>
    <row r="22" spans="1:14" x14ac:dyDescent="0.2">
      <c r="A22" s="232" t="s">
        <v>19</v>
      </c>
      <c r="B22" s="268">
        <v>0</v>
      </c>
      <c r="C22" s="268">
        <v>0</v>
      </c>
      <c r="E22" s="268">
        <v>0</v>
      </c>
      <c r="F22" s="268">
        <v>0</v>
      </c>
      <c r="H22" s="268">
        <f>H6/H$12*100</f>
        <v>0</v>
      </c>
      <c r="I22" s="268">
        <f>I6/I$12*100</f>
        <v>1.4705882352941175</v>
      </c>
    </row>
    <row r="23" spans="1:14" x14ac:dyDescent="0.2">
      <c r="A23" s="232" t="s">
        <v>20</v>
      </c>
      <c r="B23" s="268">
        <v>0.46948356807511737</v>
      </c>
      <c r="C23" s="268">
        <v>3.286384976525822</v>
      </c>
      <c r="E23" s="268">
        <v>2.4096385542168677</v>
      </c>
      <c r="F23" s="268">
        <v>6.024096385542169</v>
      </c>
      <c r="H23" s="268">
        <f t="shared" ref="H23:I23" si="0">H7/H$12*100</f>
        <v>2.9411764705882351</v>
      </c>
      <c r="I23" s="268">
        <f t="shared" si="0"/>
        <v>5.8823529411764701</v>
      </c>
    </row>
    <row r="24" spans="1:14" x14ac:dyDescent="0.2">
      <c r="A24" s="262" t="s">
        <v>21</v>
      </c>
      <c r="B24" s="268">
        <v>15.023474178403756</v>
      </c>
      <c r="C24" s="268">
        <v>22.535211267605636</v>
      </c>
      <c r="E24" s="268">
        <v>12.048192771084338</v>
      </c>
      <c r="F24" s="268">
        <v>16.265060240963855</v>
      </c>
      <c r="H24" s="268">
        <f t="shared" ref="H24:I24" si="1">H8/H$12*100</f>
        <v>13.970588235294118</v>
      </c>
      <c r="I24" s="268">
        <f t="shared" si="1"/>
        <v>14.705882352941178</v>
      </c>
    </row>
    <row r="25" spans="1:14" x14ac:dyDescent="0.2">
      <c r="A25" s="232" t="s">
        <v>22</v>
      </c>
      <c r="B25" s="268">
        <v>37.558685446009385</v>
      </c>
      <c r="C25" s="268">
        <v>35.2112676056338</v>
      </c>
      <c r="E25" s="268">
        <v>27.108433734939759</v>
      </c>
      <c r="F25" s="268">
        <v>37.349397590361441</v>
      </c>
      <c r="H25" s="268">
        <f t="shared" ref="H25:I25" si="2">H9/H$12*100</f>
        <v>22.058823529411764</v>
      </c>
      <c r="I25" s="268">
        <f t="shared" si="2"/>
        <v>28.676470588235293</v>
      </c>
    </row>
    <row r="26" spans="1:14" x14ac:dyDescent="0.2">
      <c r="A26" s="232" t="s">
        <v>23</v>
      </c>
      <c r="B26" s="268">
        <v>29.577464788732392</v>
      </c>
      <c r="C26" s="268">
        <v>28.638497652582164</v>
      </c>
      <c r="E26" s="268">
        <v>40.361445783132531</v>
      </c>
      <c r="F26" s="268">
        <v>30.120481927710845</v>
      </c>
      <c r="H26" s="268">
        <f t="shared" ref="H26:I26" si="3">H10/H$12*100</f>
        <v>41.911764705882355</v>
      </c>
      <c r="I26" s="268">
        <f t="shared" si="3"/>
        <v>35.294117647058826</v>
      </c>
    </row>
    <row r="27" spans="1:14" x14ac:dyDescent="0.2">
      <c r="A27" s="232" t="s">
        <v>24</v>
      </c>
      <c r="B27" s="268">
        <v>17.370892018779344</v>
      </c>
      <c r="C27" s="268">
        <v>10.328638497652582</v>
      </c>
      <c r="E27" s="268">
        <v>18.072289156626507</v>
      </c>
      <c r="F27" s="268">
        <v>10.240963855421686</v>
      </c>
      <c r="H27" s="268">
        <f t="shared" ref="H27:I27" si="4">H11/H$12*100</f>
        <v>19.117647058823529</v>
      </c>
      <c r="I27" s="268">
        <f t="shared" si="4"/>
        <v>13.970588235294118</v>
      </c>
      <c r="N27" s="225" t="s">
        <v>135</v>
      </c>
    </row>
    <row r="28" spans="1:14" x14ac:dyDescent="0.2">
      <c r="A28" s="263" t="s">
        <v>13</v>
      </c>
      <c r="B28" s="242">
        <v>100</v>
      </c>
      <c r="C28" s="242">
        <v>100</v>
      </c>
      <c r="D28" s="249"/>
      <c r="E28" s="257">
        <v>100</v>
      </c>
      <c r="F28" s="257">
        <v>100</v>
      </c>
      <c r="G28" s="249"/>
      <c r="H28" s="242">
        <f t="shared" ref="H28:I28" si="5">H12/H$12*100</f>
        <v>100</v>
      </c>
      <c r="I28" s="242">
        <f t="shared" si="5"/>
        <v>100</v>
      </c>
    </row>
    <row r="29" spans="1:14" x14ac:dyDescent="0.2">
      <c r="A29" s="266"/>
      <c r="B29" s="224"/>
      <c r="C29" s="224"/>
    </row>
    <row r="30" spans="1:14" x14ac:dyDescent="0.2">
      <c r="A30" s="224"/>
      <c r="B30" s="224"/>
      <c r="C30" s="224"/>
    </row>
    <row r="31" spans="1:14" x14ac:dyDescent="0.2">
      <c r="A31" s="224"/>
      <c r="B31" s="224"/>
      <c r="C31" s="224"/>
    </row>
    <row r="32" spans="1:14" x14ac:dyDescent="0.2">
      <c r="A32" s="224"/>
      <c r="B32" s="224"/>
      <c r="C32" s="224"/>
    </row>
    <row r="33" spans="1:3" x14ac:dyDescent="0.2">
      <c r="A33" s="224"/>
      <c r="B33" s="224"/>
      <c r="C33" s="224"/>
    </row>
  </sheetData>
  <mergeCells count="6">
    <mergeCell ref="B3:C3"/>
    <mergeCell ref="E3:F3"/>
    <mergeCell ref="B19:C19"/>
    <mergeCell ref="E19:F19"/>
    <mergeCell ref="H3:I3"/>
    <mergeCell ref="H19:I19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A1:N29"/>
  <sheetViews>
    <sheetView zoomScaleNormal="100" workbookViewId="0">
      <selection activeCell="N41" sqref="N41"/>
    </sheetView>
  </sheetViews>
  <sheetFormatPr defaultColWidth="9.140625" defaultRowHeight="12.75" x14ac:dyDescent="0.2"/>
  <cols>
    <col min="1" max="1" width="24.42578125" style="225" customWidth="1"/>
    <col min="2" max="3" width="21.140625" style="225" customWidth="1"/>
    <col min="4" max="4" width="12.7109375" style="225" customWidth="1"/>
    <col min="5" max="16384" width="9.140625" style="225"/>
  </cols>
  <sheetData>
    <row r="1" spans="1:14" s="265" customFormat="1" ht="17.25" customHeight="1" x14ac:dyDescent="0.2">
      <c r="A1" s="269" t="s">
        <v>245</v>
      </c>
      <c r="B1" s="269"/>
      <c r="C1" s="266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s="265" customFormat="1" ht="17.25" customHeight="1" x14ac:dyDescent="0.2">
      <c r="A2" s="269" t="s">
        <v>310</v>
      </c>
      <c r="B2" s="269"/>
      <c r="C2" s="266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s="265" customFormat="1" x14ac:dyDescent="0.2">
      <c r="A3" s="266"/>
      <c r="B3" s="266"/>
      <c r="C3" s="266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4" s="232" customFormat="1" ht="16.5" customHeight="1" x14ac:dyDescent="0.2">
      <c r="A4" s="259" t="s">
        <v>0</v>
      </c>
      <c r="B4" s="460" t="s">
        <v>246</v>
      </c>
      <c r="C4" s="460"/>
      <c r="D4" s="270"/>
      <c r="E4" s="262"/>
      <c r="F4" s="262"/>
      <c r="G4" s="262"/>
      <c r="H4" s="262"/>
      <c r="I4" s="262"/>
      <c r="J4" s="262"/>
      <c r="K4" s="262"/>
      <c r="L4" s="262"/>
      <c r="M4" s="262"/>
      <c r="N4" s="262"/>
    </row>
    <row r="5" spans="1:14" s="232" customFormat="1" ht="16.5" customHeight="1" x14ac:dyDescent="0.2">
      <c r="A5" s="260" t="s">
        <v>31</v>
      </c>
      <c r="B5" s="271" t="s">
        <v>247</v>
      </c>
      <c r="C5" s="271" t="s">
        <v>18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1:14" s="232" customFormat="1" ht="7.5" customHeight="1" x14ac:dyDescent="0.2">
      <c r="A6" s="262"/>
      <c r="B6" s="272"/>
      <c r="C6" s="272"/>
      <c r="D6" s="262"/>
    </row>
    <row r="7" spans="1:14" s="232" customFormat="1" ht="12.75" customHeight="1" x14ac:dyDescent="0.2">
      <c r="A7" s="253">
        <v>1999</v>
      </c>
      <c r="B7" s="262">
        <v>41.2</v>
      </c>
      <c r="C7" s="268">
        <v>39</v>
      </c>
      <c r="D7" s="262"/>
    </row>
    <row r="8" spans="1:14" s="232" customFormat="1" ht="12.75" customHeight="1" x14ac:dyDescent="0.2">
      <c r="A8" s="253">
        <v>2000</v>
      </c>
      <c r="B8" s="262">
        <v>41.9</v>
      </c>
      <c r="C8" s="262">
        <v>39.799999999999997</v>
      </c>
      <c r="D8" s="262"/>
    </row>
    <row r="9" spans="1:14" s="232" customFormat="1" ht="12.75" customHeight="1" x14ac:dyDescent="0.2">
      <c r="A9" s="253">
        <v>2001</v>
      </c>
      <c r="B9" s="273">
        <v>41.603550295857985</v>
      </c>
      <c r="C9" s="272">
        <v>39.6</v>
      </c>
      <c r="D9" s="262"/>
    </row>
    <row r="10" spans="1:14" s="232" customFormat="1" ht="12.75" customHeight="1" x14ac:dyDescent="0.2">
      <c r="A10" s="253">
        <v>2002</v>
      </c>
      <c r="B10" s="272">
        <v>41.2</v>
      </c>
      <c r="C10" s="272">
        <v>39.5</v>
      </c>
      <c r="D10" s="262"/>
    </row>
    <row r="11" spans="1:14" s="232" customFormat="1" ht="12.75" customHeight="1" x14ac:dyDescent="0.2">
      <c r="A11" s="253">
        <v>2003</v>
      </c>
      <c r="B11" s="272">
        <v>41.7</v>
      </c>
      <c r="C11" s="272">
        <v>39.9</v>
      </c>
      <c r="D11" s="262"/>
    </row>
    <row r="12" spans="1:14" s="232" customFormat="1" ht="12.75" customHeight="1" x14ac:dyDescent="0.2">
      <c r="A12" s="253">
        <v>2004</v>
      </c>
      <c r="B12" s="272">
        <v>42.8</v>
      </c>
      <c r="C12" s="272">
        <v>40.799999999999997</v>
      </c>
      <c r="D12" s="262"/>
    </row>
    <row r="13" spans="1:14" s="232" customFormat="1" ht="12.75" customHeight="1" x14ac:dyDescent="0.2">
      <c r="A13" s="253" t="s">
        <v>248</v>
      </c>
      <c r="B13" s="272" t="s">
        <v>5</v>
      </c>
      <c r="C13" s="272" t="s">
        <v>5</v>
      </c>
      <c r="D13" s="262"/>
    </row>
    <row r="14" spans="1:14" s="232" customFormat="1" ht="12.75" customHeight="1" x14ac:dyDescent="0.2">
      <c r="A14" s="274">
        <v>2008</v>
      </c>
      <c r="B14" s="275">
        <v>43.7</v>
      </c>
      <c r="C14" s="275">
        <v>42.3</v>
      </c>
      <c r="D14" s="262"/>
    </row>
    <row r="15" spans="1:14" s="265" customFormat="1" x14ac:dyDescent="0.2">
      <c r="A15" s="253">
        <v>2009</v>
      </c>
      <c r="B15" s="262">
        <v>44.4</v>
      </c>
      <c r="C15" s="262">
        <v>42.4</v>
      </c>
    </row>
    <row r="16" spans="1:14" x14ac:dyDescent="0.2">
      <c r="A16" s="253">
        <v>2010</v>
      </c>
      <c r="B16" s="276">
        <v>44.5</v>
      </c>
      <c r="C16" s="276">
        <v>42.6</v>
      </c>
    </row>
    <row r="17" spans="1:3" x14ac:dyDescent="0.2">
      <c r="A17" s="253">
        <v>2011</v>
      </c>
      <c r="B17" s="277">
        <v>44.4</v>
      </c>
      <c r="C17" s="277">
        <v>43.1</v>
      </c>
    </row>
    <row r="18" spans="1:3" x14ac:dyDescent="0.2">
      <c r="A18" s="253">
        <v>2012</v>
      </c>
      <c r="B18" s="276">
        <v>44.2</v>
      </c>
      <c r="C18" s="276">
        <v>42.6</v>
      </c>
    </row>
    <row r="19" spans="1:3" x14ac:dyDescent="0.2">
      <c r="A19" s="253">
        <v>2013</v>
      </c>
      <c r="B19" s="276">
        <v>44.7</v>
      </c>
      <c r="C19" s="276">
        <v>42.8</v>
      </c>
    </row>
    <row r="20" spans="1:3" x14ac:dyDescent="0.2">
      <c r="A20" s="253">
        <v>2014</v>
      </c>
      <c r="B20" s="276">
        <v>44.6</v>
      </c>
      <c r="C20" s="276">
        <v>43.1</v>
      </c>
    </row>
    <row r="21" spans="1:3" x14ac:dyDescent="0.2">
      <c r="A21" s="253">
        <v>2015</v>
      </c>
      <c r="B21" s="276">
        <v>45.6</v>
      </c>
      <c r="C21" s="276">
        <v>43.6</v>
      </c>
    </row>
    <row r="22" spans="1:3" x14ac:dyDescent="0.2">
      <c r="A22" s="253">
        <v>2016</v>
      </c>
      <c r="B22" s="277">
        <v>45</v>
      </c>
      <c r="C22" s="277">
        <v>43.4</v>
      </c>
    </row>
    <row r="23" spans="1:3" x14ac:dyDescent="0.2">
      <c r="A23" s="253">
        <v>2017</v>
      </c>
      <c r="B23" s="277">
        <v>45.5</v>
      </c>
      <c r="C23" s="277">
        <v>43.6</v>
      </c>
    </row>
    <row r="24" spans="1:3" x14ac:dyDescent="0.2">
      <c r="A24" s="253">
        <v>2018</v>
      </c>
      <c r="B24" s="277">
        <v>45.7</v>
      </c>
      <c r="C24" s="277">
        <v>44.4</v>
      </c>
    </row>
    <row r="25" spans="1:3" ht="7.5" customHeight="1" x14ac:dyDescent="0.2">
      <c r="A25" s="246"/>
      <c r="B25" s="246"/>
      <c r="C25" s="246"/>
    </row>
    <row r="26" spans="1:3" x14ac:dyDescent="0.2">
      <c r="A26" s="461" t="s">
        <v>309</v>
      </c>
      <c r="B26" s="461"/>
      <c r="C26" s="461"/>
    </row>
    <row r="27" spans="1:3" ht="7.5" customHeight="1" x14ac:dyDescent="0.2">
      <c r="A27" s="224"/>
      <c r="B27" s="224"/>
      <c r="C27" s="224"/>
    </row>
    <row r="28" spans="1:3" x14ac:dyDescent="0.2">
      <c r="A28" s="278" t="s">
        <v>249</v>
      </c>
      <c r="B28" s="355">
        <v>42.1</v>
      </c>
      <c r="C28" s="355">
        <v>40.1</v>
      </c>
    </row>
    <row r="29" spans="1:3" x14ac:dyDescent="0.2">
      <c r="A29" s="279" t="s">
        <v>250</v>
      </c>
      <c r="B29" s="333">
        <v>46.9</v>
      </c>
      <c r="C29" s="334">
        <v>45.9</v>
      </c>
    </row>
  </sheetData>
  <mergeCells count="2">
    <mergeCell ref="B4:C4"/>
    <mergeCell ref="A26:C2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A1:U135"/>
  <sheetViews>
    <sheetView zoomScaleNormal="100" workbookViewId="0">
      <selection activeCell="N41" sqref="N41"/>
    </sheetView>
  </sheetViews>
  <sheetFormatPr defaultColWidth="9.140625" defaultRowHeight="12.75" x14ac:dyDescent="0.2"/>
  <cols>
    <col min="1" max="1" width="19.140625" style="172" customWidth="1"/>
    <col min="2" max="3" width="12.7109375" style="172" customWidth="1"/>
    <col min="4" max="4" width="0.85546875" style="172" customWidth="1"/>
    <col min="5" max="6" width="12.7109375" style="172" customWidth="1"/>
    <col min="7" max="7" width="0.85546875" style="172" customWidth="1"/>
    <col min="8" max="9" width="14.42578125" style="172" customWidth="1"/>
    <col min="10" max="10" width="0.85546875" style="172" customWidth="1"/>
    <col min="11" max="12" width="10.42578125" style="172" customWidth="1"/>
    <col min="13" max="13" width="0.85546875" style="172" customWidth="1"/>
    <col min="14" max="16384" width="9.140625" style="172"/>
  </cols>
  <sheetData>
    <row r="1" spans="1:21" ht="12" customHeight="1" x14ac:dyDescent="0.2">
      <c r="A1" s="152" t="s">
        <v>251</v>
      </c>
      <c r="B1" s="155"/>
      <c r="C1" s="155"/>
      <c r="D1" s="155"/>
      <c r="E1" s="153"/>
      <c r="F1" s="153"/>
      <c r="N1" s="388"/>
      <c r="O1" s="388"/>
    </row>
    <row r="2" spans="1:21" ht="12" customHeight="1" x14ac:dyDescent="0.2">
      <c r="A2" s="155" t="s">
        <v>313</v>
      </c>
      <c r="B2" s="155"/>
      <c r="C2" s="155"/>
      <c r="D2" s="155"/>
      <c r="E2" s="153"/>
      <c r="F2" s="153"/>
      <c r="H2" s="173"/>
      <c r="I2" s="173"/>
      <c r="J2" s="173"/>
      <c r="K2" s="173"/>
      <c r="L2" s="173"/>
      <c r="M2" s="173"/>
      <c r="N2" s="388"/>
      <c r="O2" s="388"/>
      <c r="P2" s="173"/>
      <c r="Q2" s="173"/>
      <c r="R2" s="173"/>
      <c r="S2" s="173"/>
      <c r="T2" s="173"/>
      <c r="U2" s="173"/>
    </row>
    <row r="3" spans="1:21" ht="12" customHeight="1" x14ac:dyDescent="0.2">
      <c r="A3" s="155"/>
      <c r="B3" s="155"/>
      <c r="C3" s="155"/>
      <c r="D3" s="155"/>
      <c r="E3" s="153"/>
      <c r="F3" s="153"/>
      <c r="G3" s="194"/>
      <c r="H3" s="173"/>
      <c r="I3" s="173"/>
      <c r="J3" s="173"/>
      <c r="K3" s="173"/>
      <c r="L3" s="173"/>
      <c r="M3" s="173"/>
      <c r="N3" s="388"/>
      <c r="O3" s="388"/>
      <c r="P3" s="173"/>
      <c r="Q3" s="173"/>
      <c r="R3" s="173"/>
      <c r="S3" s="173"/>
      <c r="T3" s="173"/>
      <c r="U3" s="173"/>
    </row>
    <row r="4" spans="1:21" x14ac:dyDescent="0.2">
      <c r="A4" s="280"/>
      <c r="B4" s="462">
        <v>2016</v>
      </c>
      <c r="C4" s="462"/>
      <c r="E4" s="462">
        <v>2017</v>
      </c>
      <c r="F4" s="462"/>
      <c r="H4" s="462">
        <v>2018</v>
      </c>
      <c r="I4" s="462"/>
      <c r="N4" s="388"/>
      <c r="O4" s="388"/>
    </row>
    <row r="5" spans="1:21" x14ac:dyDescent="0.2">
      <c r="A5" s="281" t="s">
        <v>0</v>
      </c>
      <c r="B5" s="282" t="s">
        <v>252</v>
      </c>
      <c r="C5" s="282" t="s">
        <v>253</v>
      </c>
      <c r="E5" s="282" t="s">
        <v>252</v>
      </c>
      <c r="F5" s="282" t="s">
        <v>253</v>
      </c>
      <c r="H5" s="282" t="s">
        <v>252</v>
      </c>
      <c r="I5" s="282" t="s">
        <v>253</v>
      </c>
      <c r="N5" s="388"/>
      <c r="O5" s="388"/>
    </row>
    <row r="6" spans="1:21" ht="6.75" customHeight="1" x14ac:dyDescent="0.2">
      <c r="A6" s="153"/>
      <c r="B6" s="174"/>
      <c r="C6" s="174"/>
      <c r="E6" s="174"/>
      <c r="F6" s="174"/>
      <c r="H6" s="174"/>
      <c r="I6" s="174"/>
      <c r="N6" s="388"/>
      <c r="O6" s="388"/>
    </row>
    <row r="7" spans="1:21" ht="12.75" customHeight="1" x14ac:dyDescent="0.2">
      <c r="A7" s="283" t="s">
        <v>254</v>
      </c>
      <c r="B7" s="284">
        <v>16</v>
      </c>
      <c r="C7" s="284">
        <v>8</v>
      </c>
      <c r="E7" s="342">
        <v>12</v>
      </c>
      <c r="F7" s="342">
        <v>9</v>
      </c>
      <c r="H7" s="342">
        <v>8</v>
      </c>
      <c r="I7" s="342">
        <v>13</v>
      </c>
      <c r="N7" s="388"/>
      <c r="O7" s="388"/>
    </row>
    <row r="8" spans="1:21" ht="12.75" customHeight="1" x14ac:dyDescent="0.2">
      <c r="A8" s="283" t="s">
        <v>255</v>
      </c>
      <c r="B8" s="284">
        <v>48</v>
      </c>
      <c r="C8" s="284">
        <v>18</v>
      </c>
      <c r="E8" s="342">
        <v>38</v>
      </c>
      <c r="F8" s="342">
        <v>17</v>
      </c>
      <c r="H8" s="342">
        <v>19</v>
      </c>
      <c r="I8" s="342">
        <v>12</v>
      </c>
      <c r="N8" s="388"/>
      <c r="O8" s="388"/>
    </row>
    <row r="9" spans="1:21" ht="12.75" customHeight="1" x14ac:dyDescent="0.2">
      <c r="A9" s="283" t="s">
        <v>256</v>
      </c>
      <c r="B9" s="284">
        <v>31</v>
      </c>
      <c r="C9" s="284">
        <v>6</v>
      </c>
      <c r="E9" s="342">
        <v>28</v>
      </c>
      <c r="F9" s="342">
        <v>6</v>
      </c>
      <c r="H9" s="342">
        <v>23</v>
      </c>
      <c r="I9" s="342">
        <v>4</v>
      </c>
      <c r="N9" s="388"/>
      <c r="O9" s="388"/>
    </row>
    <row r="10" spans="1:21" ht="12.75" customHeight="1" x14ac:dyDescent="0.2">
      <c r="A10" s="283" t="s">
        <v>257</v>
      </c>
      <c r="B10" s="284">
        <v>43</v>
      </c>
      <c r="C10" s="284">
        <v>1</v>
      </c>
      <c r="E10" s="342">
        <v>19</v>
      </c>
      <c r="F10" s="342">
        <v>3</v>
      </c>
      <c r="H10" s="342">
        <v>13</v>
      </c>
      <c r="I10" s="342">
        <v>2</v>
      </c>
      <c r="N10" s="388"/>
      <c r="O10" s="388"/>
    </row>
    <row r="11" spans="1:21" ht="12.75" customHeight="1" x14ac:dyDescent="0.2">
      <c r="A11" s="283" t="s">
        <v>258</v>
      </c>
      <c r="B11" s="284">
        <v>41</v>
      </c>
      <c r="C11" s="284">
        <v>1</v>
      </c>
      <c r="E11" s="342">
        <v>33</v>
      </c>
      <c r="F11" s="342">
        <v>1</v>
      </c>
      <c r="H11" s="342">
        <v>39</v>
      </c>
      <c r="I11" s="342">
        <v>3</v>
      </c>
      <c r="N11" s="388"/>
      <c r="O11" s="388"/>
    </row>
    <row r="12" spans="1:21" ht="12.75" customHeight="1" x14ac:dyDescent="0.2">
      <c r="A12" s="152" t="s">
        <v>13</v>
      </c>
      <c r="B12" s="158">
        <v>179</v>
      </c>
      <c r="C12" s="158">
        <v>34</v>
      </c>
      <c r="E12" s="343">
        <v>130</v>
      </c>
      <c r="F12" s="343">
        <v>36</v>
      </c>
      <c r="H12" s="343">
        <f>SUM(H7:H11)</f>
        <v>102</v>
      </c>
      <c r="I12" s="343">
        <f>SUM(I7:I11)</f>
        <v>34</v>
      </c>
      <c r="N12" s="388"/>
      <c r="O12" s="388"/>
    </row>
    <row r="13" spans="1:21" ht="7.5" customHeight="1" x14ac:dyDescent="0.2">
      <c r="A13" s="283"/>
      <c r="B13" s="174"/>
      <c r="C13" s="174"/>
      <c r="E13" s="344"/>
      <c r="F13" s="344"/>
      <c r="H13" s="344"/>
      <c r="I13" s="344"/>
      <c r="N13" s="388"/>
      <c r="O13" s="388"/>
    </row>
    <row r="14" spans="1:21" x14ac:dyDescent="0.2">
      <c r="A14" s="285" t="s">
        <v>259</v>
      </c>
      <c r="B14" s="311">
        <v>4</v>
      </c>
      <c r="C14" s="286">
        <v>2.6</v>
      </c>
      <c r="E14" s="311">
        <v>4</v>
      </c>
      <c r="F14" s="286">
        <v>2.6</v>
      </c>
      <c r="H14" s="311">
        <v>4.5999999999999996</v>
      </c>
      <c r="I14" s="286">
        <v>2.7</v>
      </c>
      <c r="N14" s="388"/>
      <c r="O14" s="388"/>
    </row>
    <row r="15" spans="1:21" x14ac:dyDescent="0.2">
      <c r="A15" s="153"/>
      <c r="B15" s="153"/>
      <c r="C15" s="153"/>
      <c r="D15" s="153"/>
      <c r="E15" s="153"/>
      <c r="F15" s="153"/>
      <c r="N15" s="388"/>
      <c r="O15" s="388"/>
    </row>
    <row r="16" spans="1:21" x14ac:dyDescent="0.2">
      <c r="N16" s="388"/>
      <c r="O16" s="388"/>
    </row>
    <row r="17" spans="5:15" ht="9" customHeight="1" x14ac:dyDescent="0.2">
      <c r="N17" s="388"/>
      <c r="O17" s="388"/>
    </row>
    <row r="18" spans="5:15" hidden="1" x14ac:dyDescent="0.2">
      <c r="N18" s="388"/>
      <c r="O18" s="388"/>
    </row>
    <row r="19" spans="5:15" x14ac:dyDescent="0.2">
      <c r="N19" s="388"/>
      <c r="O19" s="388"/>
    </row>
    <row r="20" spans="5:15" x14ac:dyDescent="0.2">
      <c r="N20" s="388"/>
      <c r="O20" s="388"/>
    </row>
    <row r="21" spans="5:15" x14ac:dyDescent="0.2">
      <c r="N21" s="388"/>
      <c r="O21" s="388"/>
    </row>
    <row r="22" spans="5:15" x14ac:dyDescent="0.2">
      <c r="E22" s="172" t="s">
        <v>272</v>
      </c>
      <c r="N22" s="388"/>
      <c r="O22" s="388"/>
    </row>
    <row r="23" spans="5:15" x14ac:dyDescent="0.2">
      <c r="N23" s="388"/>
      <c r="O23" s="388"/>
    </row>
    <row r="24" spans="5:15" x14ac:dyDescent="0.2">
      <c r="N24" s="388"/>
      <c r="O24" s="388"/>
    </row>
    <row r="25" spans="5:15" x14ac:dyDescent="0.2">
      <c r="E25" s="172" t="s">
        <v>135</v>
      </c>
      <c r="N25" s="388"/>
      <c r="O25" s="388"/>
    </row>
    <row r="26" spans="5:15" x14ac:dyDescent="0.2">
      <c r="N26" s="388"/>
      <c r="O26" s="388"/>
    </row>
    <row r="27" spans="5:15" x14ac:dyDescent="0.2">
      <c r="N27" s="388"/>
      <c r="O27" s="388"/>
    </row>
    <row r="28" spans="5:15" x14ac:dyDescent="0.2">
      <c r="N28" s="388"/>
      <c r="O28" s="388"/>
    </row>
    <row r="29" spans="5:15" x14ac:dyDescent="0.2">
      <c r="N29" s="388"/>
      <c r="O29" s="388"/>
    </row>
    <row r="30" spans="5:15" x14ac:dyDescent="0.2">
      <c r="N30" s="388"/>
      <c r="O30" s="388"/>
    </row>
    <row r="31" spans="5:15" x14ac:dyDescent="0.2">
      <c r="N31" s="388"/>
      <c r="O31" s="388"/>
    </row>
    <row r="32" spans="5:15" x14ac:dyDescent="0.2">
      <c r="N32" s="388"/>
      <c r="O32" s="388"/>
    </row>
    <row r="33" spans="14:15" x14ac:dyDescent="0.2">
      <c r="N33" s="388"/>
      <c r="O33" s="388"/>
    </row>
    <row r="34" spans="14:15" x14ac:dyDescent="0.2">
      <c r="O34" s="388"/>
    </row>
    <row r="35" spans="14:15" x14ac:dyDescent="0.2">
      <c r="O35" s="388"/>
    </row>
    <row r="36" spans="14:15" x14ac:dyDescent="0.2">
      <c r="O36" s="388"/>
    </row>
    <row r="37" spans="14:15" x14ac:dyDescent="0.2">
      <c r="O37" s="388"/>
    </row>
    <row r="38" spans="14:15" x14ac:dyDescent="0.2">
      <c r="O38" s="388"/>
    </row>
    <row r="39" spans="14:15" x14ac:dyDescent="0.2">
      <c r="O39" s="388"/>
    </row>
    <row r="40" spans="14:15" x14ac:dyDescent="0.2">
      <c r="O40" s="388"/>
    </row>
    <row r="41" spans="14:15" x14ac:dyDescent="0.2">
      <c r="O41" s="388"/>
    </row>
    <row r="42" spans="14:15" x14ac:dyDescent="0.2">
      <c r="O42" s="388"/>
    </row>
    <row r="43" spans="14:15" x14ac:dyDescent="0.2">
      <c r="O43" s="388"/>
    </row>
    <row r="44" spans="14:15" x14ac:dyDescent="0.2">
      <c r="O44" s="388"/>
    </row>
    <row r="45" spans="14:15" x14ac:dyDescent="0.2">
      <c r="O45" s="388"/>
    </row>
    <row r="46" spans="14:15" x14ac:dyDescent="0.2">
      <c r="O46" s="388"/>
    </row>
    <row r="47" spans="14:15" x14ac:dyDescent="0.2">
      <c r="O47" s="388"/>
    </row>
    <row r="48" spans="14:15" x14ac:dyDescent="0.2">
      <c r="O48" s="388"/>
    </row>
    <row r="49" spans="15:15" x14ac:dyDescent="0.2">
      <c r="O49" s="388"/>
    </row>
    <row r="50" spans="15:15" x14ac:dyDescent="0.2">
      <c r="O50" s="388"/>
    </row>
    <row r="51" spans="15:15" x14ac:dyDescent="0.2">
      <c r="O51" s="388"/>
    </row>
    <row r="52" spans="15:15" x14ac:dyDescent="0.2">
      <c r="O52" s="388"/>
    </row>
    <row r="53" spans="15:15" x14ac:dyDescent="0.2">
      <c r="O53" s="388"/>
    </row>
    <row r="54" spans="15:15" x14ac:dyDescent="0.2">
      <c r="O54" s="388"/>
    </row>
    <row r="55" spans="15:15" x14ac:dyDescent="0.2">
      <c r="O55" s="388"/>
    </row>
    <row r="56" spans="15:15" x14ac:dyDescent="0.2">
      <c r="O56" s="388"/>
    </row>
    <row r="57" spans="15:15" x14ac:dyDescent="0.2">
      <c r="O57" s="388"/>
    </row>
    <row r="58" spans="15:15" x14ac:dyDescent="0.2">
      <c r="O58" s="388"/>
    </row>
    <row r="59" spans="15:15" x14ac:dyDescent="0.2">
      <c r="O59" s="388"/>
    </row>
    <row r="60" spans="15:15" x14ac:dyDescent="0.2">
      <c r="O60" s="388"/>
    </row>
    <row r="61" spans="15:15" x14ac:dyDescent="0.2">
      <c r="O61" s="388"/>
    </row>
    <row r="62" spans="15:15" x14ac:dyDescent="0.2">
      <c r="O62" s="388"/>
    </row>
    <row r="63" spans="15:15" x14ac:dyDescent="0.2">
      <c r="O63" s="388"/>
    </row>
    <row r="64" spans="15:15" x14ac:dyDescent="0.2">
      <c r="O64" s="388"/>
    </row>
    <row r="65" spans="15:15" x14ac:dyDescent="0.2">
      <c r="O65" s="388"/>
    </row>
    <row r="66" spans="15:15" x14ac:dyDescent="0.2">
      <c r="O66" s="388"/>
    </row>
    <row r="67" spans="15:15" x14ac:dyDescent="0.2">
      <c r="O67" s="388"/>
    </row>
    <row r="68" spans="15:15" x14ac:dyDescent="0.2">
      <c r="O68" s="388"/>
    </row>
    <row r="69" spans="15:15" x14ac:dyDescent="0.2">
      <c r="O69" s="388"/>
    </row>
    <row r="70" spans="15:15" x14ac:dyDescent="0.2">
      <c r="O70" s="388"/>
    </row>
    <row r="71" spans="15:15" x14ac:dyDescent="0.2">
      <c r="O71" s="388"/>
    </row>
    <row r="72" spans="15:15" x14ac:dyDescent="0.2">
      <c r="O72" s="388"/>
    </row>
    <row r="73" spans="15:15" x14ac:dyDescent="0.2">
      <c r="O73" s="388"/>
    </row>
    <row r="74" spans="15:15" x14ac:dyDescent="0.2">
      <c r="O74" s="388"/>
    </row>
    <row r="75" spans="15:15" x14ac:dyDescent="0.2">
      <c r="O75" s="388"/>
    </row>
    <row r="76" spans="15:15" x14ac:dyDescent="0.2">
      <c r="O76" s="388"/>
    </row>
    <row r="77" spans="15:15" x14ac:dyDescent="0.2">
      <c r="O77" s="388"/>
    </row>
    <row r="78" spans="15:15" x14ac:dyDescent="0.2">
      <c r="O78" s="388"/>
    </row>
    <row r="79" spans="15:15" x14ac:dyDescent="0.2">
      <c r="O79" s="388"/>
    </row>
    <row r="80" spans="15:15" x14ac:dyDescent="0.2">
      <c r="O80" s="388"/>
    </row>
    <row r="81" spans="15:15" x14ac:dyDescent="0.2">
      <c r="O81" s="388"/>
    </row>
    <row r="82" spans="15:15" x14ac:dyDescent="0.2">
      <c r="O82" s="388"/>
    </row>
    <row r="83" spans="15:15" x14ac:dyDescent="0.2">
      <c r="O83" s="388"/>
    </row>
    <row r="84" spans="15:15" x14ac:dyDescent="0.2">
      <c r="O84" s="388"/>
    </row>
    <row r="85" spans="15:15" x14ac:dyDescent="0.2">
      <c r="O85" s="388"/>
    </row>
    <row r="86" spans="15:15" x14ac:dyDescent="0.2">
      <c r="O86" s="388"/>
    </row>
    <row r="87" spans="15:15" x14ac:dyDescent="0.2">
      <c r="O87" s="388"/>
    </row>
    <row r="88" spans="15:15" x14ac:dyDescent="0.2">
      <c r="O88" s="388"/>
    </row>
    <row r="89" spans="15:15" x14ac:dyDescent="0.2">
      <c r="O89" s="388"/>
    </row>
    <row r="90" spans="15:15" x14ac:dyDescent="0.2">
      <c r="O90" s="388"/>
    </row>
    <row r="91" spans="15:15" x14ac:dyDescent="0.2">
      <c r="O91" s="388"/>
    </row>
    <row r="92" spans="15:15" x14ac:dyDescent="0.2">
      <c r="O92" s="388"/>
    </row>
    <row r="93" spans="15:15" x14ac:dyDescent="0.2">
      <c r="O93" s="388"/>
    </row>
    <row r="94" spans="15:15" x14ac:dyDescent="0.2">
      <c r="O94" s="388"/>
    </row>
    <row r="95" spans="15:15" x14ac:dyDescent="0.2">
      <c r="O95" s="388"/>
    </row>
    <row r="96" spans="15:15" x14ac:dyDescent="0.2">
      <c r="O96" s="388"/>
    </row>
    <row r="97" spans="15:15" x14ac:dyDescent="0.2">
      <c r="O97" s="388"/>
    </row>
    <row r="98" spans="15:15" x14ac:dyDescent="0.2">
      <c r="O98" s="388"/>
    </row>
    <row r="99" spans="15:15" x14ac:dyDescent="0.2">
      <c r="O99" s="388"/>
    </row>
    <row r="100" spans="15:15" x14ac:dyDescent="0.2">
      <c r="O100" s="388"/>
    </row>
    <row r="101" spans="15:15" x14ac:dyDescent="0.2">
      <c r="O101" s="388"/>
    </row>
    <row r="102" spans="15:15" x14ac:dyDescent="0.2">
      <c r="O102" s="388"/>
    </row>
    <row r="103" spans="15:15" x14ac:dyDescent="0.2">
      <c r="O103" s="388"/>
    </row>
    <row r="104" spans="15:15" x14ac:dyDescent="0.2">
      <c r="O104" s="388"/>
    </row>
    <row r="105" spans="15:15" x14ac:dyDescent="0.2">
      <c r="O105" s="388"/>
    </row>
    <row r="106" spans="15:15" x14ac:dyDescent="0.2">
      <c r="O106" s="388"/>
    </row>
    <row r="107" spans="15:15" x14ac:dyDescent="0.2">
      <c r="O107" s="388"/>
    </row>
    <row r="108" spans="15:15" x14ac:dyDescent="0.2">
      <c r="O108" s="388"/>
    </row>
    <row r="109" spans="15:15" x14ac:dyDescent="0.2">
      <c r="O109" s="388"/>
    </row>
    <row r="110" spans="15:15" x14ac:dyDescent="0.2">
      <c r="O110" s="388"/>
    </row>
    <row r="111" spans="15:15" x14ac:dyDescent="0.2">
      <c r="O111" s="388"/>
    </row>
    <row r="112" spans="15:15" x14ac:dyDescent="0.2">
      <c r="O112" s="388"/>
    </row>
    <row r="113" spans="15:15" x14ac:dyDescent="0.2">
      <c r="O113" s="388"/>
    </row>
    <row r="114" spans="15:15" x14ac:dyDescent="0.2">
      <c r="O114" s="388"/>
    </row>
    <row r="115" spans="15:15" x14ac:dyDescent="0.2">
      <c r="O115" s="388"/>
    </row>
    <row r="116" spans="15:15" x14ac:dyDescent="0.2">
      <c r="O116" s="388"/>
    </row>
    <row r="117" spans="15:15" x14ac:dyDescent="0.2">
      <c r="O117" s="388"/>
    </row>
    <row r="118" spans="15:15" x14ac:dyDescent="0.2">
      <c r="O118" s="388"/>
    </row>
    <row r="119" spans="15:15" x14ac:dyDescent="0.2">
      <c r="O119" s="388"/>
    </row>
    <row r="120" spans="15:15" x14ac:dyDescent="0.2">
      <c r="O120" s="388"/>
    </row>
    <row r="121" spans="15:15" x14ac:dyDescent="0.2">
      <c r="O121" s="388"/>
    </row>
    <row r="122" spans="15:15" x14ac:dyDescent="0.2">
      <c r="O122" s="388"/>
    </row>
    <row r="123" spans="15:15" x14ac:dyDescent="0.2">
      <c r="O123" s="388"/>
    </row>
    <row r="124" spans="15:15" x14ac:dyDescent="0.2">
      <c r="O124" s="388"/>
    </row>
    <row r="125" spans="15:15" x14ac:dyDescent="0.2">
      <c r="O125" s="388"/>
    </row>
    <row r="126" spans="15:15" x14ac:dyDescent="0.2">
      <c r="O126" s="388"/>
    </row>
    <row r="127" spans="15:15" x14ac:dyDescent="0.2">
      <c r="O127" s="388"/>
    </row>
    <row r="128" spans="15:15" x14ac:dyDescent="0.2">
      <c r="O128" s="388"/>
    </row>
    <row r="129" spans="15:15" x14ac:dyDescent="0.2">
      <c r="O129" s="388"/>
    </row>
    <row r="130" spans="15:15" x14ac:dyDescent="0.2">
      <c r="O130" s="388"/>
    </row>
    <row r="131" spans="15:15" x14ac:dyDescent="0.2">
      <c r="O131" s="388"/>
    </row>
    <row r="132" spans="15:15" x14ac:dyDescent="0.2">
      <c r="O132" s="388"/>
    </row>
    <row r="133" spans="15:15" x14ac:dyDescent="0.2">
      <c r="O133" s="388"/>
    </row>
    <row r="134" spans="15:15" x14ac:dyDescent="0.2">
      <c r="O134" s="388"/>
    </row>
    <row r="135" spans="15:15" x14ac:dyDescent="0.2">
      <c r="O135" s="388"/>
    </row>
  </sheetData>
  <sortState ref="O1:O136">
    <sortCondition ref="O1:O136"/>
  </sortState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A1:L122"/>
  <sheetViews>
    <sheetView zoomScaleNormal="100" workbookViewId="0">
      <selection activeCell="N41" sqref="N41"/>
    </sheetView>
  </sheetViews>
  <sheetFormatPr defaultColWidth="9.140625" defaultRowHeight="12" x14ac:dyDescent="0.2"/>
  <cols>
    <col min="1" max="1" width="16.140625" style="266" customWidth="1"/>
    <col min="2" max="3" width="10.42578125" style="266" customWidth="1"/>
    <col min="4" max="4" width="1" style="266" customWidth="1"/>
    <col min="5" max="6" width="10.42578125" style="266" customWidth="1"/>
    <col min="7" max="7" width="1.28515625" style="266" customWidth="1"/>
    <col min="8" max="9" width="12.28515625" style="266" customWidth="1"/>
    <col min="10" max="10" width="1.28515625" style="266" customWidth="1"/>
    <col min="11" max="11" width="10.42578125" style="266" customWidth="1"/>
    <col min="12" max="12" width="19.140625" style="266" customWidth="1"/>
    <col min="13" max="16384" width="9.140625" style="266"/>
  </cols>
  <sheetData>
    <row r="1" spans="1:12" ht="17.25" customHeight="1" x14ac:dyDescent="0.2">
      <c r="A1" s="287" t="s">
        <v>311</v>
      </c>
    </row>
    <row r="2" spans="1:12" x14ac:dyDescent="0.2">
      <c r="A2" s="288"/>
      <c r="D2" s="289"/>
      <c r="L2" s="289"/>
    </row>
    <row r="3" spans="1:12" ht="14.25" customHeight="1" x14ac:dyDescent="0.2">
      <c r="A3" s="289"/>
      <c r="B3" s="463">
        <v>2016</v>
      </c>
      <c r="C3" s="463"/>
      <c r="D3" s="290"/>
      <c r="E3" s="463">
        <v>2017</v>
      </c>
      <c r="F3" s="463"/>
      <c r="G3" s="290"/>
      <c r="H3" s="463">
        <v>2018</v>
      </c>
      <c r="I3" s="463"/>
      <c r="J3" s="290"/>
      <c r="K3" s="464" t="s">
        <v>299</v>
      </c>
      <c r="L3" s="464"/>
    </row>
    <row r="4" spans="1:12" ht="38.25" customHeight="1" x14ac:dyDescent="0.2">
      <c r="A4" s="291" t="s">
        <v>51</v>
      </c>
      <c r="B4" s="231" t="s">
        <v>1</v>
      </c>
      <c r="C4" s="231" t="s">
        <v>37</v>
      </c>
      <c r="D4" s="231"/>
      <c r="E4" s="231" t="s">
        <v>1</v>
      </c>
      <c r="F4" s="231" t="s">
        <v>37</v>
      </c>
      <c r="G4" s="231"/>
      <c r="H4" s="231" t="s">
        <v>1</v>
      </c>
      <c r="I4" s="231" t="s">
        <v>37</v>
      </c>
      <c r="J4" s="231"/>
      <c r="K4" s="312" t="s">
        <v>1</v>
      </c>
      <c r="L4" s="313" t="s">
        <v>239</v>
      </c>
    </row>
    <row r="5" spans="1:12" ht="7.5" customHeight="1" x14ac:dyDescent="0.2">
      <c r="A5" s="289"/>
      <c r="K5" s="314"/>
      <c r="L5" s="315"/>
    </row>
    <row r="6" spans="1:12" ht="13.5" customHeight="1" x14ac:dyDescent="0.2">
      <c r="A6" s="289" t="s">
        <v>52</v>
      </c>
      <c r="B6" s="289">
        <v>15</v>
      </c>
      <c r="C6" s="293">
        <v>7.1770334928229662</v>
      </c>
      <c r="D6" s="293"/>
      <c r="E6" s="330">
        <v>23</v>
      </c>
      <c r="F6" s="293">
        <v>13.939393939393941</v>
      </c>
      <c r="G6" s="293"/>
      <c r="H6" s="330">
        <v>12</v>
      </c>
      <c r="I6" s="293">
        <f>H6/H$15*100</f>
        <v>8.9552238805970141</v>
      </c>
      <c r="J6" s="293"/>
      <c r="K6" s="316">
        <f>B6+E6+H6</f>
        <v>50</v>
      </c>
      <c r="L6" s="335">
        <v>11.491399836362465</v>
      </c>
    </row>
    <row r="7" spans="1:12" ht="13.5" customHeight="1" x14ac:dyDescent="0.2">
      <c r="A7" s="289" t="s">
        <v>53</v>
      </c>
      <c r="B7" s="289">
        <v>75</v>
      </c>
      <c r="C7" s="293">
        <v>35.885167464114829</v>
      </c>
      <c r="D7" s="293"/>
      <c r="E7" s="330">
        <v>62</v>
      </c>
      <c r="F7" s="293">
        <v>37.575757575757571</v>
      </c>
      <c r="G7" s="293"/>
      <c r="H7" s="330">
        <v>50</v>
      </c>
      <c r="I7" s="293">
        <f t="shared" ref="I7:I14" si="0">H7/H$15*100</f>
        <v>37.313432835820898</v>
      </c>
      <c r="J7" s="293"/>
      <c r="K7" s="316">
        <f t="shared" ref="K7:K17" si="1">B7+E7+H7</f>
        <v>187</v>
      </c>
      <c r="L7" s="335">
        <v>14.560733051150999</v>
      </c>
    </row>
    <row r="8" spans="1:12" ht="13.5" customHeight="1" x14ac:dyDescent="0.2">
      <c r="A8" s="289" t="s">
        <v>54</v>
      </c>
      <c r="B8" s="289">
        <v>5</v>
      </c>
      <c r="C8" s="293">
        <v>2.3923444976076556</v>
      </c>
      <c r="D8" s="293"/>
      <c r="E8" s="330">
        <v>5</v>
      </c>
      <c r="F8" s="293">
        <v>3.0303030303030303</v>
      </c>
      <c r="G8" s="293"/>
      <c r="H8" s="330">
        <v>7</v>
      </c>
      <c r="I8" s="293">
        <f t="shared" si="0"/>
        <v>5.2238805970149249</v>
      </c>
      <c r="J8" s="293"/>
      <c r="K8" s="316">
        <f t="shared" si="1"/>
        <v>17</v>
      </c>
      <c r="L8" s="335">
        <v>6.1427946825078497</v>
      </c>
    </row>
    <row r="9" spans="1:12" ht="13.5" customHeight="1" x14ac:dyDescent="0.2">
      <c r="A9" s="289" t="s">
        <v>55</v>
      </c>
      <c r="B9" s="289">
        <v>25</v>
      </c>
      <c r="C9" s="293">
        <v>11.961722488038278</v>
      </c>
      <c r="D9" s="293"/>
      <c r="E9" s="330">
        <v>17</v>
      </c>
      <c r="F9" s="293">
        <v>10.303030303030303</v>
      </c>
      <c r="G9" s="293"/>
      <c r="H9" s="330">
        <v>11</v>
      </c>
      <c r="I9" s="293">
        <f t="shared" si="0"/>
        <v>8.2089552238805972</v>
      </c>
      <c r="J9" s="293"/>
      <c r="K9" s="316">
        <f t="shared" si="1"/>
        <v>53</v>
      </c>
      <c r="L9" s="335">
        <v>12.52067091897</v>
      </c>
    </row>
    <row r="10" spans="1:12" ht="13.5" customHeight="1" x14ac:dyDescent="0.2">
      <c r="A10" s="289" t="s">
        <v>56</v>
      </c>
      <c r="B10" s="289">
        <v>23</v>
      </c>
      <c r="C10" s="293">
        <v>11.004784688995215</v>
      </c>
      <c r="D10" s="293"/>
      <c r="E10" s="330">
        <v>16</v>
      </c>
      <c r="F10" s="293">
        <v>9.6969696969696972</v>
      </c>
      <c r="G10" s="293"/>
      <c r="H10" s="330">
        <v>10</v>
      </c>
      <c r="I10" s="293">
        <f t="shared" si="0"/>
        <v>7.4626865671641784</v>
      </c>
      <c r="J10" s="293"/>
      <c r="K10" s="316">
        <f t="shared" si="1"/>
        <v>49</v>
      </c>
      <c r="L10" s="335">
        <v>9.8533063875566818</v>
      </c>
    </row>
    <row r="11" spans="1:12" ht="13.5" customHeight="1" x14ac:dyDescent="0.2">
      <c r="A11" s="289" t="s">
        <v>57</v>
      </c>
      <c r="B11" s="289">
        <v>23</v>
      </c>
      <c r="C11" s="293">
        <v>11.004784688995215</v>
      </c>
      <c r="D11" s="293"/>
      <c r="E11" s="330">
        <v>19</v>
      </c>
      <c r="F11" s="293">
        <v>11.515151515151516</v>
      </c>
      <c r="G11" s="293"/>
      <c r="H11" s="330">
        <v>20</v>
      </c>
      <c r="I11" s="293">
        <f t="shared" si="0"/>
        <v>14.925373134328357</v>
      </c>
      <c r="J11" s="293"/>
      <c r="K11" s="316">
        <f t="shared" si="1"/>
        <v>62</v>
      </c>
      <c r="L11" s="335">
        <v>11.415399005019093</v>
      </c>
    </row>
    <row r="12" spans="1:12" ht="13.5" customHeight="1" x14ac:dyDescent="0.2">
      <c r="A12" s="289" t="s">
        <v>58</v>
      </c>
      <c r="B12" s="289">
        <v>20</v>
      </c>
      <c r="C12" s="293">
        <v>9.5693779904306222</v>
      </c>
      <c r="D12" s="293"/>
      <c r="E12" s="330">
        <v>6</v>
      </c>
      <c r="F12" s="293">
        <v>3.6363636363636362</v>
      </c>
      <c r="G12" s="293"/>
      <c r="H12" s="330">
        <v>13</v>
      </c>
      <c r="I12" s="293">
        <f t="shared" si="0"/>
        <v>9.7014925373134329</v>
      </c>
      <c r="J12" s="293"/>
      <c r="K12" s="316">
        <f t="shared" si="1"/>
        <v>39</v>
      </c>
      <c r="L12" s="335">
        <v>10.450832850987201</v>
      </c>
    </row>
    <row r="13" spans="1:12" ht="13.5" customHeight="1" x14ac:dyDescent="0.2">
      <c r="A13" s="289" t="s">
        <v>59</v>
      </c>
      <c r="B13" s="289">
        <v>11</v>
      </c>
      <c r="C13" s="293">
        <v>5.2631578947368416</v>
      </c>
      <c r="D13" s="293"/>
      <c r="E13" s="330">
        <v>9</v>
      </c>
      <c r="F13" s="293">
        <v>5.4545454545454541</v>
      </c>
      <c r="G13" s="293"/>
      <c r="H13" s="330">
        <v>10</v>
      </c>
      <c r="I13" s="293">
        <f t="shared" si="0"/>
        <v>7.4626865671641784</v>
      </c>
      <c r="J13" s="293"/>
      <c r="K13" s="316">
        <f t="shared" si="1"/>
        <v>30</v>
      </c>
      <c r="L13" s="335">
        <v>9.0114445345588887</v>
      </c>
    </row>
    <row r="14" spans="1:12" ht="13.5" customHeight="1" x14ac:dyDescent="0.2">
      <c r="A14" s="289" t="s">
        <v>60</v>
      </c>
      <c r="B14" s="289">
        <v>12</v>
      </c>
      <c r="C14" s="293">
        <v>5.741626794258373</v>
      </c>
      <c r="D14" s="293"/>
      <c r="E14" s="330">
        <v>8</v>
      </c>
      <c r="F14" s="293">
        <v>4.8484848484848486</v>
      </c>
      <c r="G14" s="293"/>
      <c r="H14" s="330">
        <v>1</v>
      </c>
      <c r="I14" s="293">
        <f t="shared" si="0"/>
        <v>0.74626865671641784</v>
      </c>
      <c r="J14" s="293"/>
      <c r="K14" s="316">
        <f t="shared" si="1"/>
        <v>21</v>
      </c>
      <c r="L14" s="335">
        <v>6.2512279197699545</v>
      </c>
    </row>
    <row r="15" spans="1:12" ht="13.5" customHeight="1" x14ac:dyDescent="0.2">
      <c r="A15" s="294" t="s">
        <v>61</v>
      </c>
      <c r="B15" s="294">
        <v>209</v>
      </c>
      <c r="C15" s="295">
        <v>100</v>
      </c>
      <c r="D15" s="295"/>
      <c r="E15" s="331">
        <v>165</v>
      </c>
      <c r="F15" s="295">
        <v>100</v>
      </c>
      <c r="G15" s="295"/>
      <c r="H15" s="331">
        <f>SUM(H6:H14)</f>
        <v>134</v>
      </c>
      <c r="I15" s="295">
        <f>H15/H$15*100</f>
        <v>100</v>
      </c>
      <c r="J15" s="295"/>
      <c r="K15" s="386">
        <f t="shared" si="1"/>
        <v>508</v>
      </c>
      <c r="L15" s="336">
        <v>11.284194663908702</v>
      </c>
    </row>
    <row r="16" spans="1:12" ht="13.5" customHeight="1" x14ac:dyDescent="0.2">
      <c r="A16" s="289" t="s">
        <v>62</v>
      </c>
      <c r="B16" s="289">
        <v>4</v>
      </c>
      <c r="C16" s="296" t="s">
        <v>5</v>
      </c>
      <c r="D16" s="296"/>
      <c r="E16" s="330">
        <v>1</v>
      </c>
      <c r="F16" s="296" t="s">
        <v>5</v>
      </c>
      <c r="G16" s="296"/>
      <c r="H16" s="330">
        <v>2</v>
      </c>
      <c r="I16" s="296" t="s">
        <v>5</v>
      </c>
      <c r="J16" s="296"/>
      <c r="K16" s="316">
        <f>B16+E16+H16</f>
        <v>7</v>
      </c>
      <c r="L16" s="297" t="s">
        <v>5</v>
      </c>
    </row>
    <row r="17" spans="1:12" ht="13.5" customHeight="1" x14ac:dyDescent="0.2">
      <c r="A17" s="288" t="s">
        <v>13</v>
      </c>
      <c r="B17" s="298">
        <v>213</v>
      </c>
      <c r="C17" s="299" t="s">
        <v>5</v>
      </c>
      <c r="D17" s="299"/>
      <c r="E17" s="332">
        <v>166</v>
      </c>
      <c r="F17" s="299" t="s">
        <v>5</v>
      </c>
      <c r="G17" s="299"/>
      <c r="H17" s="332">
        <f>SUM(H15:H16)</f>
        <v>136</v>
      </c>
      <c r="I17" s="299" t="s">
        <v>5</v>
      </c>
      <c r="J17" s="299"/>
      <c r="K17" s="387">
        <f t="shared" si="1"/>
        <v>515</v>
      </c>
      <c r="L17" s="300" t="s">
        <v>5</v>
      </c>
    </row>
    <row r="18" spans="1:12" x14ac:dyDescent="0.2">
      <c r="A18" s="301" t="s">
        <v>260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</row>
    <row r="19" spans="1:12" x14ac:dyDescent="0.2">
      <c r="L19" s="289"/>
    </row>
    <row r="20" spans="1:12" s="289" customFormat="1" x14ac:dyDescent="0.2">
      <c r="B20" s="293"/>
      <c r="K20" s="293"/>
    </row>
    <row r="21" spans="1:12" s="289" customFormat="1" x14ac:dyDescent="0.2">
      <c r="B21" s="293"/>
      <c r="K21" s="293"/>
    </row>
    <row r="22" spans="1:12" s="289" customFormat="1" x14ac:dyDescent="0.2">
      <c r="B22" s="293"/>
      <c r="K22" s="293"/>
    </row>
    <row r="23" spans="1:12" s="289" customFormat="1" x14ac:dyDescent="0.2">
      <c r="B23" s="293"/>
      <c r="H23" s="289" t="s">
        <v>135</v>
      </c>
      <c r="K23" s="302"/>
    </row>
    <row r="24" spans="1:12" s="289" customFormat="1" x14ac:dyDescent="0.2">
      <c r="A24" s="303"/>
      <c r="B24" s="293"/>
      <c r="K24" s="302"/>
    </row>
    <row r="25" spans="1:12" s="289" customFormat="1" x14ac:dyDescent="0.2">
      <c r="A25" s="294"/>
      <c r="B25" s="293"/>
      <c r="K25" s="304"/>
    </row>
    <row r="26" spans="1:12" s="289" customFormat="1" x14ac:dyDescent="0.2">
      <c r="A26" s="305"/>
    </row>
    <row r="27" spans="1:12" s="289" customFormat="1" x14ac:dyDescent="0.2">
      <c r="A27" s="305"/>
    </row>
    <row r="28" spans="1:12" s="289" customFormat="1" x14ac:dyDescent="0.2">
      <c r="A28" s="266"/>
    </row>
    <row r="29" spans="1:12" s="289" customFormat="1" x14ac:dyDescent="0.2">
      <c r="A29" s="266"/>
    </row>
    <row r="30" spans="1:12" s="289" customFormat="1" x14ac:dyDescent="0.2">
      <c r="A30" s="266"/>
    </row>
    <row r="31" spans="1:12" s="289" customFormat="1" x14ac:dyDescent="0.2">
      <c r="A31" s="266"/>
    </row>
    <row r="32" spans="1:12" s="289" customFormat="1" x14ac:dyDescent="0.2">
      <c r="A32" s="266"/>
    </row>
    <row r="33" spans="1:1" s="289" customFormat="1" x14ac:dyDescent="0.2">
      <c r="A33" s="266"/>
    </row>
    <row r="34" spans="1:1" s="289" customFormat="1" x14ac:dyDescent="0.2">
      <c r="A34" s="266"/>
    </row>
    <row r="35" spans="1:1" s="289" customFormat="1" x14ac:dyDescent="0.2">
      <c r="A35" s="266"/>
    </row>
    <row r="36" spans="1:1" s="289" customFormat="1" x14ac:dyDescent="0.2">
      <c r="A36" s="266"/>
    </row>
    <row r="37" spans="1:1" s="289" customFormat="1" x14ac:dyDescent="0.2">
      <c r="A37" s="266"/>
    </row>
    <row r="38" spans="1:1" s="289" customFormat="1" x14ac:dyDescent="0.2">
      <c r="A38" s="266"/>
    </row>
    <row r="39" spans="1:1" s="289" customFormat="1" x14ac:dyDescent="0.2">
      <c r="A39" s="266"/>
    </row>
    <row r="40" spans="1:1" s="289" customFormat="1" x14ac:dyDescent="0.2">
      <c r="A40" s="266"/>
    </row>
    <row r="41" spans="1:1" s="289" customFormat="1" x14ac:dyDescent="0.2">
      <c r="A41" s="266"/>
    </row>
    <row r="42" spans="1:1" s="289" customFormat="1" x14ac:dyDescent="0.2">
      <c r="A42" s="266"/>
    </row>
    <row r="43" spans="1:1" s="289" customFormat="1" x14ac:dyDescent="0.2">
      <c r="A43" s="266"/>
    </row>
    <row r="44" spans="1:1" s="289" customFormat="1" x14ac:dyDescent="0.2">
      <c r="A44" s="266"/>
    </row>
    <row r="45" spans="1:1" s="289" customFormat="1" x14ac:dyDescent="0.2">
      <c r="A45" s="266"/>
    </row>
    <row r="46" spans="1:1" s="289" customFormat="1" x14ac:dyDescent="0.2">
      <c r="A46" s="266"/>
    </row>
    <row r="47" spans="1:1" s="289" customFormat="1" x14ac:dyDescent="0.2">
      <c r="A47" s="266"/>
    </row>
    <row r="48" spans="1:1" s="289" customFormat="1" x14ac:dyDescent="0.2">
      <c r="A48" s="266"/>
    </row>
    <row r="49" spans="1:1" s="289" customFormat="1" x14ac:dyDescent="0.2">
      <c r="A49" s="266"/>
    </row>
    <row r="50" spans="1:1" s="289" customFormat="1" x14ac:dyDescent="0.2">
      <c r="A50" s="266"/>
    </row>
    <row r="51" spans="1:1" s="289" customFormat="1" x14ac:dyDescent="0.2">
      <c r="A51" s="266"/>
    </row>
    <row r="52" spans="1:1" s="289" customFormat="1" x14ac:dyDescent="0.2">
      <c r="A52" s="266"/>
    </row>
    <row r="53" spans="1:1" s="289" customFormat="1" x14ac:dyDescent="0.2">
      <c r="A53" s="266"/>
    </row>
    <row r="54" spans="1:1" s="289" customFormat="1" x14ac:dyDescent="0.2">
      <c r="A54" s="266"/>
    </row>
    <row r="55" spans="1:1" s="289" customFormat="1" x14ac:dyDescent="0.2">
      <c r="A55" s="266"/>
    </row>
    <row r="56" spans="1:1" s="289" customFormat="1" x14ac:dyDescent="0.2">
      <c r="A56" s="266"/>
    </row>
    <row r="57" spans="1:1" s="289" customFormat="1" x14ac:dyDescent="0.2">
      <c r="A57" s="266"/>
    </row>
    <row r="58" spans="1:1" s="289" customFormat="1" x14ac:dyDescent="0.2">
      <c r="A58" s="266"/>
    </row>
    <row r="59" spans="1:1" s="289" customFormat="1" x14ac:dyDescent="0.2">
      <c r="A59" s="266"/>
    </row>
    <row r="60" spans="1:1" s="289" customFormat="1" x14ac:dyDescent="0.2">
      <c r="A60" s="266"/>
    </row>
    <row r="61" spans="1:1" s="289" customFormat="1" x14ac:dyDescent="0.2">
      <c r="A61" s="266"/>
    </row>
    <row r="62" spans="1:1" s="289" customFormat="1" x14ac:dyDescent="0.2">
      <c r="A62" s="266"/>
    </row>
    <row r="63" spans="1:1" s="289" customFormat="1" x14ac:dyDescent="0.2">
      <c r="A63" s="266"/>
    </row>
    <row r="64" spans="1:1" s="289" customFormat="1" x14ac:dyDescent="0.2">
      <c r="A64" s="266"/>
    </row>
    <row r="65" spans="1:1" s="289" customFormat="1" x14ac:dyDescent="0.2">
      <c r="A65" s="266"/>
    </row>
    <row r="66" spans="1:1" s="289" customFormat="1" x14ac:dyDescent="0.2">
      <c r="A66" s="266"/>
    </row>
    <row r="67" spans="1:1" s="289" customFormat="1" x14ac:dyDescent="0.2">
      <c r="A67" s="266"/>
    </row>
    <row r="68" spans="1:1" s="289" customFormat="1" x14ac:dyDescent="0.2">
      <c r="A68" s="266"/>
    </row>
    <row r="69" spans="1:1" s="289" customFormat="1" x14ac:dyDescent="0.2">
      <c r="A69" s="266"/>
    </row>
    <row r="70" spans="1:1" s="289" customFormat="1" x14ac:dyDescent="0.2">
      <c r="A70" s="266"/>
    </row>
    <row r="71" spans="1:1" s="289" customFormat="1" x14ac:dyDescent="0.2">
      <c r="A71" s="266"/>
    </row>
    <row r="72" spans="1:1" s="289" customFormat="1" x14ac:dyDescent="0.2">
      <c r="A72" s="266"/>
    </row>
    <row r="73" spans="1:1" s="289" customFormat="1" x14ac:dyDescent="0.2">
      <c r="A73" s="266"/>
    </row>
    <row r="74" spans="1:1" s="289" customFormat="1" x14ac:dyDescent="0.2">
      <c r="A74" s="266"/>
    </row>
    <row r="75" spans="1:1" s="289" customFormat="1" x14ac:dyDescent="0.2">
      <c r="A75" s="266"/>
    </row>
    <row r="76" spans="1:1" s="289" customFormat="1" x14ac:dyDescent="0.2">
      <c r="A76" s="266"/>
    </row>
    <row r="77" spans="1:1" s="289" customFormat="1" x14ac:dyDescent="0.2">
      <c r="A77" s="266"/>
    </row>
    <row r="78" spans="1:1" s="289" customFormat="1" x14ac:dyDescent="0.2">
      <c r="A78" s="266"/>
    </row>
    <row r="79" spans="1:1" s="289" customFormat="1" x14ac:dyDescent="0.2">
      <c r="A79" s="266"/>
    </row>
    <row r="80" spans="1:1" s="289" customFormat="1" x14ac:dyDescent="0.2">
      <c r="A80" s="266"/>
    </row>
    <row r="81" spans="1:1" s="289" customFormat="1" x14ac:dyDescent="0.2">
      <c r="A81" s="266"/>
    </row>
    <row r="82" spans="1:1" s="289" customFormat="1" x14ac:dyDescent="0.2">
      <c r="A82" s="266"/>
    </row>
    <row r="83" spans="1:1" s="289" customFormat="1" x14ac:dyDescent="0.2">
      <c r="A83" s="266"/>
    </row>
    <row r="84" spans="1:1" s="289" customFormat="1" x14ac:dyDescent="0.2">
      <c r="A84" s="266"/>
    </row>
    <row r="85" spans="1:1" s="289" customFormat="1" x14ac:dyDescent="0.2">
      <c r="A85" s="266"/>
    </row>
    <row r="86" spans="1:1" s="289" customFormat="1" x14ac:dyDescent="0.2">
      <c r="A86" s="266"/>
    </row>
    <row r="87" spans="1:1" s="289" customFormat="1" x14ac:dyDescent="0.2">
      <c r="A87" s="266"/>
    </row>
    <row r="88" spans="1:1" s="289" customFormat="1" x14ac:dyDescent="0.2">
      <c r="A88" s="266"/>
    </row>
    <row r="89" spans="1:1" s="289" customFormat="1" x14ac:dyDescent="0.2">
      <c r="A89" s="266"/>
    </row>
    <row r="90" spans="1:1" s="289" customFormat="1" x14ac:dyDescent="0.2">
      <c r="A90" s="266"/>
    </row>
    <row r="91" spans="1:1" s="289" customFormat="1" x14ac:dyDescent="0.2">
      <c r="A91" s="266"/>
    </row>
    <row r="92" spans="1:1" s="289" customFormat="1" x14ac:dyDescent="0.2">
      <c r="A92" s="266"/>
    </row>
    <row r="93" spans="1:1" s="289" customFormat="1" x14ac:dyDescent="0.2">
      <c r="A93" s="266"/>
    </row>
    <row r="94" spans="1:1" s="289" customFormat="1" x14ac:dyDescent="0.2">
      <c r="A94" s="266"/>
    </row>
    <row r="95" spans="1:1" s="289" customFormat="1" x14ac:dyDescent="0.2">
      <c r="A95" s="266"/>
    </row>
    <row r="96" spans="1:1" s="289" customFormat="1" x14ac:dyDescent="0.2">
      <c r="A96" s="266"/>
    </row>
    <row r="97" spans="1:1" s="289" customFormat="1" x14ac:dyDescent="0.2">
      <c r="A97" s="266"/>
    </row>
    <row r="98" spans="1:1" s="289" customFormat="1" x14ac:dyDescent="0.2">
      <c r="A98" s="266"/>
    </row>
    <row r="99" spans="1:1" s="289" customFormat="1" x14ac:dyDescent="0.2">
      <c r="A99" s="266"/>
    </row>
    <row r="100" spans="1:1" s="289" customFormat="1" x14ac:dyDescent="0.2">
      <c r="A100" s="266"/>
    </row>
    <row r="101" spans="1:1" s="289" customFormat="1" x14ac:dyDescent="0.2">
      <c r="A101" s="266"/>
    </row>
    <row r="102" spans="1:1" s="289" customFormat="1" x14ac:dyDescent="0.2">
      <c r="A102" s="266"/>
    </row>
    <row r="103" spans="1:1" s="289" customFormat="1" x14ac:dyDescent="0.2">
      <c r="A103" s="266"/>
    </row>
    <row r="104" spans="1:1" s="289" customFormat="1" x14ac:dyDescent="0.2">
      <c r="A104" s="266"/>
    </row>
    <row r="105" spans="1:1" s="289" customFormat="1" x14ac:dyDescent="0.2">
      <c r="A105" s="266"/>
    </row>
    <row r="106" spans="1:1" s="289" customFormat="1" x14ac:dyDescent="0.2">
      <c r="A106" s="266"/>
    </row>
    <row r="107" spans="1:1" s="289" customFormat="1" x14ac:dyDescent="0.2">
      <c r="A107" s="266"/>
    </row>
    <row r="108" spans="1:1" s="289" customFormat="1" x14ac:dyDescent="0.2">
      <c r="A108" s="266"/>
    </row>
    <row r="109" spans="1:1" s="289" customFormat="1" x14ac:dyDescent="0.2">
      <c r="A109" s="266"/>
    </row>
    <row r="110" spans="1:1" s="289" customFormat="1" x14ac:dyDescent="0.2">
      <c r="A110" s="266"/>
    </row>
    <row r="111" spans="1:1" s="289" customFormat="1" x14ac:dyDescent="0.2">
      <c r="A111" s="266"/>
    </row>
    <row r="112" spans="1:1" s="289" customFormat="1" x14ac:dyDescent="0.2">
      <c r="A112" s="266"/>
    </row>
    <row r="113" spans="1:1" s="289" customFormat="1" x14ac:dyDescent="0.2">
      <c r="A113" s="266"/>
    </row>
    <row r="114" spans="1:1" s="289" customFormat="1" x14ac:dyDescent="0.2">
      <c r="A114" s="266"/>
    </row>
    <row r="115" spans="1:1" s="289" customFormat="1" x14ac:dyDescent="0.2">
      <c r="A115" s="266"/>
    </row>
    <row r="116" spans="1:1" s="289" customFormat="1" x14ac:dyDescent="0.2">
      <c r="A116" s="266"/>
    </row>
    <row r="117" spans="1:1" s="289" customFormat="1" x14ac:dyDescent="0.2">
      <c r="A117" s="266"/>
    </row>
    <row r="118" spans="1:1" s="289" customFormat="1" x14ac:dyDescent="0.2">
      <c r="A118" s="266"/>
    </row>
    <row r="119" spans="1:1" s="289" customFormat="1" x14ac:dyDescent="0.2">
      <c r="A119" s="266"/>
    </row>
    <row r="120" spans="1:1" s="289" customFormat="1" x14ac:dyDescent="0.2">
      <c r="A120" s="266"/>
    </row>
    <row r="121" spans="1:1" s="289" customFormat="1" x14ac:dyDescent="0.2">
      <c r="A121" s="266"/>
    </row>
    <row r="122" spans="1:1" s="289" customFormat="1" x14ac:dyDescent="0.2">
      <c r="A122" s="266"/>
    </row>
  </sheetData>
  <mergeCells count="4">
    <mergeCell ref="B3:C3"/>
    <mergeCell ref="E3:F3"/>
    <mergeCell ref="K3:L3"/>
    <mergeCell ref="H3:I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5" zoomScale="90" zoomScaleNormal="90" workbookViewId="0">
      <selection activeCell="C29" sqref="C29"/>
    </sheetView>
  </sheetViews>
  <sheetFormatPr defaultColWidth="9.140625" defaultRowHeight="12" x14ac:dyDescent="0.2"/>
  <cols>
    <col min="1" max="1" width="26.7109375" style="266" customWidth="1"/>
    <col min="2" max="2" width="11.28515625" style="266" customWidth="1"/>
    <col min="3" max="4" width="11.42578125" style="266" customWidth="1"/>
    <col min="5" max="5" width="14" style="266" customWidth="1"/>
    <col min="6" max="6" width="23.42578125" style="266" customWidth="1"/>
    <col min="7" max="16384" width="9.140625" style="266"/>
  </cols>
  <sheetData>
    <row r="1" spans="1:7" ht="16.5" customHeight="1" x14ac:dyDescent="0.2">
      <c r="A1" s="306" t="s">
        <v>261</v>
      </c>
      <c r="B1" s="306"/>
    </row>
    <row r="2" spans="1:7" ht="16.5" customHeight="1" x14ac:dyDescent="0.2">
      <c r="A2" s="269" t="s">
        <v>312</v>
      </c>
      <c r="B2" s="269"/>
    </row>
    <row r="3" spans="1:7" ht="16.5" customHeight="1" x14ac:dyDescent="0.2">
      <c r="A3" s="298"/>
      <c r="B3" s="298"/>
      <c r="C3" s="292"/>
      <c r="D3" s="292"/>
      <c r="E3" s="292"/>
    </row>
    <row r="4" spans="1:7" ht="13.5" customHeight="1" x14ac:dyDescent="0.2">
      <c r="A4" s="418" t="s">
        <v>322</v>
      </c>
      <c r="B4" s="307"/>
      <c r="C4" s="307"/>
      <c r="D4" s="307"/>
      <c r="E4" s="465" t="s">
        <v>299</v>
      </c>
      <c r="F4" s="466"/>
    </row>
    <row r="5" spans="1:7" ht="32.25" customHeight="1" x14ac:dyDescent="0.2">
      <c r="A5" s="420"/>
      <c r="B5" s="308">
        <v>2016</v>
      </c>
      <c r="C5" s="308">
        <v>2017</v>
      </c>
      <c r="D5" s="308">
        <v>2018</v>
      </c>
      <c r="E5" s="318" t="s">
        <v>7</v>
      </c>
      <c r="F5" s="319" t="s">
        <v>262</v>
      </c>
    </row>
    <row r="6" spans="1:7" ht="7.5" customHeight="1" x14ac:dyDescent="0.2">
      <c r="A6" s="389"/>
      <c r="B6" s="272"/>
      <c r="C6" s="272"/>
      <c r="D6" s="272"/>
      <c r="E6" s="403"/>
      <c r="F6" s="404"/>
    </row>
    <row r="7" spans="1:7" ht="13.5" customHeight="1" x14ac:dyDescent="0.2">
      <c r="A7" s="309" t="s">
        <v>65</v>
      </c>
      <c r="B7" s="266">
        <v>0</v>
      </c>
      <c r="C7" s="266">
        <v>0</v>
      </c>
      <c r="D7" s="266">
        <v>2</v>
      </c>
      <c r="E7" s="314">
        <f>SUM(B7:D7)</f>
        <v>2</v>
      </c>
      <c r="F7" s="352">
        <v>2.9127344751252475</v>
      </c>
      <c r="G7" s="352"/>
    </row>
    <row r="8" spans="1:7" ht="13.5" customHeight="1" x14ac:dyDescent="0.2">
      <c r="A8" s="309" t="s">
        <v>66</v>
      </c>
      <c r="B8" s="266">
        <v>16</v>
      </c>
      <c r="C8" s="266">
        <v>10</v>
      </c>
      <c r="D8" s="266">
        <v>4</v>
      </c>
      <c r="E8" s="314">
        <f t="shared" ref="E8:E44" si="0">SUM(B8:D8)</f>
        <v>30</v>
      </c>
      <c r="F8" s="352">
        <v>13.760079258056527</v>
      </c>
      <c r="G8" s="352"/>
    </row>
    <row r="9" spans="1:7" ht="13.5" customHeight="1" x14ac:dyDescent="0.2">
      <c r="A9" s="309" t="s">
        <v>67</v>
      </c>
      <c r="B9" s="266">
        <v>6</v>
      </c>
      <c r="C9" s="266">
        <v>1</v>
      </c>
      <c r="D9" s="266">
        <v>5</v>
      </c>
      <c r="E9" s="314">
        <f t="shared" si="0"/>
        <v>12</v>
      </c>
      <c r="F9" s="352">
        <v>7.7197722667181319</v>
      </c>
      <c r="G9" s="352"/>
    </row>
    <row r="10" spans="1:7" ht="13.5" customHeight="1" x14ac:dyDescent="0.2">
      <c r="A10" s="309" t="s">
        <v>68</v>
      </c>
      <c r="B10" s="266">
        <v>14</v>
      </c>
      <c r="C10" s="266">
        <v>5</v>
      </c>
      <c r="D10" s="266">
        <v>8</v>
      </c>
      <c r="E10" s="314">
        <f t="shared" si="0"/>
        <v>27</v>
      </c>
      <c r="F10" s="352">
        <v>12.400622786833294</v>
      </c>
      <c r="G10" s="352"/>
    </row>
    <row r="11" spans="1:7" ht="13.5" customHeight="1" x14ac:dyDescent="0.2">
      <c r="A11" s="309" t="s">
        <v>69</v>
      </c>
      <c r="B11" s="266">
        <v>11</v>
      </c>
      <c r="C11" s="266">
        <v>9</v>
      </c>
      <c r="D11" s="266">
        <v>10</v>
      </c>
      <c r="E11" s="314">
        <f t="shared" si="0"/>
        <v>30</v>
      </c>
      <c r="F11" s="352">
        <v>9.0114445345588887</v>
      </c>
      <c r="G11" s="352"/>
    </row>
    <row r="12" spans="1:7" ht="13.5" customHeight="1" x14ac:dyDescent="0.2">
      <c r="A12" s="309" t="s">
        <v>316</v>
      </c>
      <c r="B12" s="266">
        <f>SUM(B13:B14)</f>
        <v>8</v>
      </c>
      <c r="C12" s="266">
        <f t="shared" ref="C12:E12" si="1">SUM(C13:C14)</f>
        <v>6</v>
      </c>
      <c r="D12" s="266">
        <f t="shared" si="1"/>
        <v>6</v>
      </c>
      <c r="E12" s="266">
        <f t="shared" si="1"/>
        <v>20</v>
      </c>
      <c r="F12" s="352">
        <v>11.1</v>
      </c>
      <c r="G12" s="353"/>
    </row>
    <row r="13" spans="1:7" ht="13.5" customHeight="1" x14ac:dyDescent="0.2">
      <c r="A13" s="396" t="s">
        <v>70</v>
      </c>
      <c r="B13" s="397">
        <v>1</v>
      </c>
      <c r="C13" s="397">
        <v>2</v>
      </c>
      <c r="D13" s="397">
        <v>0</v>
      </c>
      <c r="E13" s="398">
        <f t="shared" si="0"/>
        <v>3</v>
      </c>
      <c r="F13" s="399">
        <v>12.878300064391501</v>
      </c>
      <c r="G13" s="352"/>
    </row>
    <row r="14" spans="1:7" ht="13.5" customHeight="1" x14ac:dyDescent="0.2">
      <c r="A14" s="396" t="s">
        <v>71</v>
      </c>
      <c r="B14" s="397">
        <v>7</v>
      </c>
      <c r="C14" s="397">
        <v>4</v>
      </c>
      <c r="D14" s="397">
        <v>6</v>
      </c>
      <c r="E14" s="398">
        <f t="shared" si="0"/>
        <v>17</v>
      </c>
      <c r="F14" s="400">
        <v>10.831613018324541</v>
      </c>
      <c r="G14" s="352"/>
    </row>
    <row r="15" spans="1:7" ht="13.5" customHeight="1" x14ac:dyDescent="0.2">
      <c r="A15" s="309" t="s">
        <v>72</v>
      </c>
      <c r="B15" s="266">
        <v>10</v>
      </c>
      <c r="C15" s="266">
        <v>11</v>
      </c>
      <c r="D15" s="266">
        <v>12</v>
      </c>
      <c r="E15" s="314">
        <f t="shared" si="0"/>
        <v>33</v>
      </c>
      <c r="F15" s="352">
        <v>12.584660442980047</v>
      </c>
      <c r="G15" s="354"/>
    </row>
    <row r="16" spans="1:7" ht="13.5" customHeight="1" x14ac:dyDescent="0.2">
      <c r="A16" s="309" t="s">
        <v>317</v>
      </c>
      <c r="B16" s="266">
        <f>B17+B18</f>
        <v>8</v>
      </c>
      <c r="C16" s="266">
        <f t="shared" ref="C16:E16" si="2">C17+C18</f>
        <v>6</v>
      </c>
      <c r="D16" s="266">
        <f t="shared" si="2"/>
        <v>5</v>
      </c>
      <c r="E16" s="266">
        <f t="shared" si="2"/>
        <v>19</v>
      </c>
      <c r="F16" s="352">
        <v>11</v>
      </c>
      <c r="G16" s="352"/>
    </row>
    <row r="17" spans="1:7" ht="13.5" customHeight="1" x14ac:dyDescent="0.2">
      <c r="A17" s="396" t="s">
        <v>73</v>
      </c>
      <c r="B17" s="397">
        <v>4</v>
      </c>
      <c r="C17" s="397">
        <v>3</v>
      </c>
      <c r="D17" s="397">
        <v>4</v>
      </c>
      <c r="E17" s="398">
        <f t="shared" si="0"/>
        <v>11</v>
      </c>
      <c r="F17" s="401">
        <v>10.703721002646738</v>
      </c>
      <c r="G17" s="354"/>
    </row>
    <row r="18" spans="1:7" ht="13.5" customHeight="1" x14ac:dyDescent="0.2">
      <c r="A18" s="396" t="s">
        <v>74</v>
      </c>
      <c r="B18" s="397">
        <v>4</v>
      </c>
      <c r="C18" s="397">
        <v>3</v>
      </c>
      <c r="D18" s="397">
        <v>1</v>
      </c>
      <c r="E18" s="398">
        <f t="shared" si="0"/>
        <v>8</v>
      </c>
      <c r="F18" s="400">
        <v>11.309018942606729</v>
      </c>
      <c r="G18" s="354"/>
    </row>
    <row r="19" spans="1:7" ht="13.5" customHeight="1" x14ac:dyDescent="0.2">
      <c r="A19" s="309" t="s">
        <v>75</v>
      </c>
      <c r="B19" s="266">
        <v>3</v>
      </c>
      <c r="C19" s="266">
        <v>0</v>
      </c>
      <c r="D19" s="266">
        <v>1</v>
      </c>
      <c r="E19" s="314">
        <f t="shared" si="0"/>
        <v>4</v>
      </c>
      <c r="F19" s="354">
        <v>9.5415295071800017</v>
      </c>
      <c r="G19" s="355"/>
    </row>
    <row r="20" spans="1:7" ht="13.5" customHeight="1" x14ac:dyDescent="0.2">
      <c r="A20" s="309" t="s">
        <v>76</v>
      </c>
      <c r="B20" s="266">
        <v>15</v>
      </c>
      <c r="C20" s="266">
        <v>11</v>
      </c>
      <c r="D20" s="266">
        <v>6</v>
      </c>
      <c r="E20" s="314">
        <f t="shared" si="0"/>
        <v>32</v>
      </c>
      <c r="F20" s="354">
        <v>14.434115030875473</v>
      </c>
      <c r="G20" s="352"/>
    </row>
    <row r="21" spans="1:7" ht="13.5" customHeight="1" x14ac:dyDescent="0.2">
      <c r="A21" s="309" t="s">
        <v>77</v>
      </c>
      <c r="B21" s="266">
        <v>2</v>
      </c>
      <c r="C21" s="266">
        <v>2</v>
      </c>
      <c r="D21" s="266">
        <v>0</v>
      </c>
      <c r="E21" s="314">
        <f t="shared" si="0"/>
        <v>4</v>
      </c>
      <c r="F21" s="355">
        <v>4.9311488343996945</v>
      </c>
      <c r="G21" s="354"/>
    </row>
    <row r="22" spans="1:7" ht="13.5" customHeight="1" x14ac:dyDescent="0.2">
      <c r="A22" s="309" t="s">
        <v>318</v>
      </c>
      <c r="B22" s="266">
        <f>SUM(B23:B24)</f>
        <v>3</v>
      </c>
      <c r="C22" s="266">
        <f t="shared" ref="C22:E22" si="3">SUM(C23:C24)</f>
        <v>0</v>
      </c>
      <c r="D22" s="266">
        <f t="shared" si="3"/>
        <v>1</v>
      </c>
      <c r="E22" s="266">
        <f t="shared" si="3"/>
        <v>4</v>
      </c>
      <c r="F22" s="355">
        <v>4.2</v>
      </c>
      <c r="G22" s="352"/>
    </row>
    <row r="23" spans="1:7" ht="13.5" customHeight="1" x14ac:dyDescent="0.2">
      <c r="A23" s="396" t="s">
        <v>78</v>
      </c>
      <c r="B23" s="397">
        <v>3</v>
      </c>
      <c r="C23" s="397">
        <v>0</v>
      </c>
      <c r="D23" s="397">
        <v>1</v>
      </c>
      <c r="E23" s="398">
        <f t="shared" si="0"/>
        <v>4</v>
      </c>
      <c r="F23" s="400">
        <v>5.3358945627234409</v>
      </c>
      <c r="G23" s="354"/>
    </row>
    <row r="24" spans="1:7" ht="13.5" customHeight="1" x14ac:dyDescent="0.2">
      <c r="A24" s="392" t="s">
        <v>79</v>
      </c>
      <c r="B24" s="397">
        <v>0</v>
      </c>
      <c r="C24" s="397">
        <v>0</v>
      </c>
      <c r="D24" s="397">
        <v>0</v>
      </c>
      <c r="E24" s="398">
        <f t="shared" si="0"/>
        <v>0</v>
      </c>
      <c r="F24" s="401">
        <v>0</v>
      </c>
      <c r="G24" s="352"/>
    </row>
    <row r="25" spans="1:7" ht="13.5" customHeight="1" x14ac:dyDescent="0.2">
      <c r="A25" s="309" t="s">
        <v>80</v>
      </c>
      <c r="B25" s="266">
        <v>7</v>
      </c>
      <c r="C25" s="266">
        <v>6</v>
      </c>
      <c r="D25" s="266">
        <v>0</v>
      </c>
      <c r="E25" s="314">
        <f t="shared" si="0"/>
        <v>13</v>
      </c>
      <c r="F25" s="352">
        <v>8.1320647312352605</v>
      </c>
      <c r="G25" s="352"/>
    </row>
    <row r="26" spans="1:7" ht="13.5" customHeight="1" x14ac:dyDescent="0.2">
      <c r="A26" s="309" t="s">
        <v>319</v>
      </c>
      <c r="B26" s="266">
        <f>B27+B28+B29</f>
        <v>9</v>
      </c>
      <c r="C26" s="266">
        <f t="shared" ref="C26:E26" si="4">C27+C28+C29</f>
        <v>14</v>
      </c>
      <c r="D26" s="266">
        <f t="shared" si="4"/>
        <v>6</v>
      </c>
      <c r="E26" s="266">
        <f t="shared" si="4"/>
        <v>29</v>
      </c>
      <c r="F26" s="352">
        <v>11.7</v>
      </c>
      <c r="G26" s="352"/>
    </row>
    <row r="27" spans="1:7" ht="13.5" customHeight="1" x14ac:dyDescent="0.2">
      <c r="A27" s="396" t="s">
        <v>85</v>
      </c>
      <c r="B27" s="397">
        <v>5</v>
      </c>
      <c r="C27" s="397">
        <v>11</v>
      </c>
      <c r="D27" s="397">
        <v>5</v>
      </c>
      <c r="E27" s="398">
        <f>SUM(B27:D27)</f>
        <v>21</v>
      </c>
      <c r="F27" s="401">
        <v>12.510276298387963</v>
      </c>
      <c r="G27" s="354"/>
    </row>
    <row r="28" spans="1:7" ht="13.5" customHeight="1" x14ac:dyDescent="0.2">
      <c r="A28" s="396" t="s">
        <v>81</v>
      </c>
      <c r="B28" s="397">
        <v>3</v>
      </c>
      <c r="C28" s="397">
        <v>3</v>
      </c>
      <c r="D28" s="397">
        <v>0</v>
      </c>
      <c r="E28" s="398">
        <f t="shared" si="0"/>
        <v>6</v>
      </c>
      <c r="F28" s="401">
        <v>13.716480351141897</v>
      </c>
      <c r="G28" s="354"/>
    </row>
    <row r="29" spans="1:7" x14ac:dyDescent="0.2">
      <c r="A29" s="396" t="s">
        <v>82</v>
      </c>
      <c r="B29" s="397">
        <v>1</v>
      </c>
      <c r="C29" s="397">
        <v>0</v>
      </c>
      <c r="D29" s="397">
        <v>1</v>
      </c>
      <c r="E29" s="398">
        <f t="shared" si="0"/>
        <v>2</v>
      </c>
      <c r="F29" s="400">
        <v>5.5727381648973227</v>
      </c>
      <c r="G29" s="354"/>
    </row>
    <row r="30" spans="1:7" ht="13.5" customHeight="1" x14ac:dyDescent="0.2">
      <c r="A30" s="309" t="s">
        <v>83</v>
      </c>
      <c r="B30" s="266">
        <v>5</v>
      </c>
      <c r="C30" s="266">
        <v>3</v>
      </c>
      <c r="D30" s="266">
        <v>6</v>
      </c>
      <c r="E30" s="314">
        <f t="shared" si="0"/>
        <v>14</v>
      </c>
      <c r="F30" s="352">
        <v>11.47926762272567</v>
      </c>
      <c r="G30" s="356"/>
    </row>
    <row r="31" spans="1:7" ht="13.5" customHeight="1" x14ac:dyDescent="0.2">
      <c r="A31" s="309" t="s">
        <v>84</v>
      </c>
      <c r="B31" s="266">
        <v>1</v>
      </c>
      <c r="C31" s="266">
        <v>6</v>
      </c>
      <c r="D31" s="266">
        <v>0</v>
      </c>
      <c r="E31" s="314">
        <f t="shared" si="0"/>
        <v>7</v>
      </c>
      <c r="F31" s="352">
        <v>10.661792704287564</v>
      </c>
      <c r="G31" s="354"/>
    </row>
    <row r="32" spans="1:7" ht="13.5" customHeight="1" x14ac:dyDescent="0.2">
      <c r="A32" s="309" t="s">
        <v>87</v>
      </c>
      <c r="B32" s="266">
        <v>0</v>
      </c>
      <c r="C32" s="266">
        <v>1</v>
      </c>
      <c r="D32" s="266">
        <v>0</v>
      </c>
      <c r="E32" s="314">
        <f>SUM(B32:D32)</f>
        <v>1</v>
      </c>
      <c r="F32" s="354">
        <v>1.5983377287620872</v>
      </c>
      <c r="G32" s="354"/>
    </row>
    <row r="33" spans="1:7" ht="13.5" customHeight="1" x14ac:dyDescent="0.2">
      <c r="A33" s="266" t="s">
        <v>320</v>
      </c>
      <c r="B33" s="266">
        <f>B34+B35+B36</f>
        <v>5</v>
      </c>
      <c r="C33" s="266">
        <f t="shared" ref="C33:E33" si="5">C34+C35+C36</f>
        <v>4</v>
      </c>
      <c r="D33" s="266">
        <f t="shared" si="5"/>
        <v>7</v>
      </c>
      <c r="E33" s="266">
        <f t="shared" si="5"/>
        <v>16</v>
      </c>
      <c r="F33" s="266">
        <v>7.5</v>
      </c>
      <c r="G33" s="354"/>
    </row>
    <row r="34" spans="1:7" ht="13.5" customHeight="1" x14ac:dyDescent="0.2">
      <c r="A34" s="396" t="s">
        <v>88</v>
      </c>
      <c r="B34" s="397">
        <v>0</v>
      </c>
      <c r="C34" s="397">
        <v>0</v>
      </c>
      <c r="D34" s="397">
        <v>0</v>
      </c>
      <c r="E34" s="398">
        <f t="shared" si="0"/>
        <v>0</v>
      </c>
      <c r="F34" s="402">
        <v>0</v>
      </c>
      <c r="G34" s="354"/>
    </row>
    <row r="35" spans="1:7" ht="13.5" customHeight="1" x14ac:dyDescent="0.2">
      <c r="A35" s="396" t="s">
        <v>86</v>
      </c>
      <c r="B35" s="397">
        <v>4</v>
      </c>
      <c r="C35" s="397">
        <v>0</v>
      </c>
      <c r="D35" s="397">
        <v>1</v>
      </c>
      <c r="E35" s="398">
        <f>SUM(B35:D35)</f>
        <v>5</v>
      </c>
      <c r="F35" s="401">
        <v>9.1736386320270071</v>
      </c>
      <c r="G35" s="354"/>
    </row>
    <row r="36" spans="1:7" ht="13.5" customHeight="1" x14ac:dyDescent="0.2">
      <c r="A36" s="396" t="s">
        <v>89</v>
      </c>
      <c r="B36" s="397">
        <v>1</v>
      </c>
      <c r="C36" s="397">
        <v>4</v>
      </c>
      <c r="D36" s="397">
        <v>6</v>
      </c>
      <c r="E36" s="398">
        <f t="shared" si="0"/>
        <v>11</v>
      </c>
      <c r="F36" s="401">
        <v>8.0207080097706793</v>
      </c>
      <c r="G36" s="354"/>
    </row>
    <row r="37" spans="1:7" ht="13.5" customHeight="1" x14ac:dyDescent="0.2">
      <c r="A37" s="309" t="s">
        <v>53</v>
      </c>
      <c r="B37" s="266">
        <v>28</v>
      </c>
      <c r="C37" s="266">
        <v>19</v>
      </c>
      <c r="D37" s="266">
        <v>18</v>
      </c>
      <c r="E37" s="314">
        <f t="shared" si="0"/>
        <v>65</v>
      </c>
      <c r="F37" s="354">
        <v>13.332020642070114</v>
      </c>
      <c r="G37" s="352"/>
    </row>
    <row r="38" spans="1:7" ht="13.5" customHeight="1" x14ac:dyDescent="0.2">
      <c r="A38" s="309" t="s">
        <v>90</v>
      </c>
      <c r="B38" s="266">
        <v>26</v>
      </c>
      <c r="C38" s="266">
        <v>14</v>
      </c>
      <c r="D38" s="266">
        <v>9</v>
      </c>
      <c r="E38" s="314">
        <f t="shared" si="0"/>
        <v>49</v>
      </c>
      <c r="F38" s="354">
        <v>18.504252201628375</v>
      </c>
      <c r="G38" s="352"/>
    </row>
    <row r="39" spans="1:7" x14ac:dyDescent="0.2">
      <c r="A39" s="309" t="s">
        <v>91</v>
      </c>
      <c r="B39" s="266">
        <v>5</v>
      </c>
      <c r="C39" s="266">
        <v>15</v>
      </c>
      <c r="D39" s="266">
        <v>14</v>
      </c>
      <c r="E39" s="314">
        <f t="shared" si="0"/>
        <v>34</v>
      </c>
      <c r="F39" s="354">
        <v>15.030348040970962</v>
      </c>
      <c r="G39" s="357"/>
    </row>
    <row r="40" spans="1:7" x14ac:dyDescent="0.2">
      <c r="A40" s="309" t="s">
        <v>92</v>
      </c>
      <c r="B40" s="266">
        <v>6</v>
      </c>
      <c r="C40" s="266">
        <v>5</v>
      </c>
      <c r="D40" s="266">
        <v>4</v>
      </c>
      <c r="E40" s="314">
        <f t="shared" si="0"/>
        <v>15</v>
      </c>
      <c r="F40" s="354">
        <v>18.767359807822235</v>
      </c>
    </row>
    <row r="41" spans="1:7" x14ac:dyDescent="0.2">
      <c r="A41" s="309" t="s">
        <v>321</v>
      </c>
      <c r="B41" s="266">
        <f>B42+B43</f>
        <v>14</v>
      </c>
      <c r="C41" s="266">
        <f t="shared" ref="C41:E41" si="6">C42+C43</f>
        <v>11</v>
      </c>
      <c r="D41" s="266">
        <f t="shared" si="6"/>
        <v>6</v>
      </c>
      <c r="E41" s="266">
        <f t="shared" si="6"/>
        <v>31</v>
      </c>
      <c r="F41" s="354">
        <v>9.9</v>
      </c>
    </row>
    <row r="42" spans="1:7" x14ac:dyDescent="0.2">
      <c r="A42" s="396" t="s">
        <v>93</v>
      </c>
      <c r="B42" s="397">
        <v>10</v>
      </c>
      <c r="C42" s="397">
        <v>9</v>
      </c>
      <c r="D42" s="397">
        <v>5</v>
      </c>
      <c r="E42" s="398">
        <f t="shared" si="0"/>
        <v>24</v>
      </c>
      <c r="F42" s="401">
        <v>10.629392928796353</v>
      </c>
    </row>
    <row r="43" spans="1:7" x14ac:dyDescent="0.2">
      <c r="A43" s="396" t="s">
        <v>94</v>
      </c>
      <c r="B43" s="397">
        <v>4</v>
      </c>
      <c r="C43" s="397">
        <v>2</v>
      </c>
      <c r="D43" s="397">
        <v>1</v>
      </c>
      <c r="E43" s="398">
        <f t="shared" si="0"/>
        <v>7</v>
      </c>
      <c r="F43" s="400">
        <v>8.0615441311958715</v>
      </c>
    </row>
    <row r="44" spans="1:7" x14ac:dyDescent="0.2">
      <c r="A44" s="309" t="s">
        <v>95</v>
      </c>
      <c r="B44" s="266">
        <v>7</v>
      </c>
      <c r="C44" s="266">
        <v>6</v>
      </c>
      <c r="D44" s="266">
        <v>4</v>
      </c>
      <c r="E44" s="314">
        <f t="shared" si="0"/>
        <v>17</v>
      </c>
      <c r="F44" s="352">
        <v>8.0718297888504296</v>
      </c>
    </row>
    <row r="45" spans="1:7" ht="13.5" x14ac:dyDescent="0.2">
      <c r="A45" s="294" t="s">
        <v>61</v>
      </c>
      <c r="B45" s="294">
        <f>B7+B8+B9+B10+B11+B12+B15+B16+B19+B20+B21+B22+B25+B26+B30+B31+B32+B33+B37+B38+B39+B40+B41+B44</f>
        <v>209</v>
      </c>
      <c r="C45" s="294">
        <f t="shared" ref="C45:E45" si="7">C7+C8+C9+C10+C11+C12+C15+C16+C19+C20+C21+C22+C25+C26+C30+C31+C32+C33+C37+C38+C39+C40+C41+C44</f>
        <v>165</v>
      </c>
      <c r="D45" s="294">
        <f t="shared" si="7"/>
        <v>134</v>
      </c>
      <c r="E45" s="294">
        <f t="shared" si="7"/>
        <v>508</v>
      </c>
      <c r="F45" s="357">
        <v>11.284194663908702</v>
      </c>
    </row>
    <row r="46" spans="1:7" x14ac:dyDescent="0.2">
      <c r="A46" s="289" t="s">
        <v>62</v>
      </c>
      <c r="B46" s="289">
        <v>4</v>
      </c>
      <c r="C46" s="289">
        <v>1</v>
      </c>
      <c r="D46" s="289">
        <v>2</v>
      </c>
      <c r="E46" s="314">
        <f>SUM(B46:D46)</f>
        <v>7</v>
      </c>
      <c r="F46" s="297" t="s">
        <v>5</v>
      </c>
    </row>
    <row r="47" spans="1:7" x14ac:dyDescent="0.2">
      <c r="A47" s="288" t="s">
        <v>13</v>
      </c>
      <c r="B47" s="298">
        <f>SUM(B45:B46)</f>
        <v>213</v>
      </c>
      <c r="C47" s="298">
        <f>SUM(C45:C46)</f>
        <v>166</v>
      </c>
      <c r="D47" s="298">
        <f>SUM(D45:D46)</f>
        <v>136</v>
      </c>
      <c r="E47" s="317">
        <f t="shared" ref="E47" si="8">SUM(B47:D47)</f>
        <v>515</v>
      </c>
      <c r="F47" s="310" t="s">
        <v>5</v>
      </c>
    </row>
    <row r="48" spans="1:7" x14ac:dyDescent="0.2">
      <c r="A48" s="301" t="s">
        <v>96</v>
      </c>
      <c r="B48" s="301"/>
      <c r="E48" s="314"/>
      <c r="F48" s="314"/>
    </row>
    <row r="49" spans="1:6" x14ac:dyDescent="0.2">
      <c r="A49" s="350"/>
      <c r="B49" s="350"/>
      <c r="E49" s="314"/>
      <c r="F49" s="314"/>
    </row>
    <row r="50" spans="1:6" x14ac:dyDescent="0.2">
      <c r="A50" s="350"/>
      <c r="B50" s="350"/>
      <c r="E50" s="314"/>
      <c r="F50" s="314"/>
    </row>
    <row r="51" spans="1:6" x14ac:dyDescent="0.2">
      <c r="A51" s="350"/>
      <c r="B51" s="350"/>
      <c r="E51" s="314"/>
      <c r="F51" s="314"/>
    </row>
    <row r="52" spans="1:6" x14ac:dyDescent="0.2">
      <c r="A52" s="350"/>
      <c r="B52" s="350"/>
      <c r="E52" s="314"/>
      <c r="F52" s="314"/>
    </row>
    <row r="53" spans="1:6" x14ac:dyDescent="0.2">
      <c r="A53" s="350"/>
      <c r="B53" s="350"/>
      <c r="E53" s="314"/>
      <c r="F53" s="314"/>
    </row>
    <row r="54" spans="1:6" x14ac:dyDescent="0.2">
      <c r="A54" s="350"/>
      <c r="B54" s="350"/>
      <c r="E54" s="314"/>
      <c r="F54" s="314"/>
    </row>
    <row r="55" spans="1:6" x14ac:dyDescent="0.2">
      <c r="A55" s="350"/>
      <c r="B55" s="350"/>
      <c r="E55" s="314"/>
      <c r="F55" s="314"/>
    </row>
    <row r="56" spans="1:6" x14ac:dyDescent="0.2">
      <c r="A56" s="283"/>
      <c r="B56" s="283"/>
      <c r="E56" s="314"/>
      <c r="F56" s="314"/>
    </row>
    <row r="57" spans="1:6" x14ac:dyDescent="0.2">
      <c r="A57" s="350"/>
      <c r="B57" s="350"/>
      <c r="E57" s="314"/>
      <c r="F57" s="314"/>
    </row>
    <row r="58" spans="1:6" x14ac:dyDescent="0.2">
      <c r="A58" s="350"/>
      <c r="B58" s="350"/>
      <c r="E58" s="314"/>
      <c r="F58" s="314"/>
    </row>
    <row r="59" spans="1:6" x14ac:dyDescent="0.2">
      <c r="A59" s="350"/>
      <c r="B59" s="350"/>
    </row>
    <row r="60" spans="1:6" x14ac:dyDescent="0.2">
      <c r="A60" s="350"/>
      <c r="B60" s="350"/>
    </row>
    <row r="61" spans="1:6" x14ac:dyDescent="0.2">
      <c r="A61" s="350"/>
      <c r="B61" s="350"/>
    </row>
    <row r="62" spans="1:6" x14ac:dyDescent="0.2">
      <c r="A62" s="350"/>
      <c r="B62" s="350"/>
    </row>
    <row r="63" spans="1:6" x14ac:dyDescent="0.2">
      <c r="A63" s="350"/>
      <c r="B63" s="350"/>
    </row>
    <row r="64" spans="1:6" x14ac:dyDescent="0.2">
      <c r="A64" s="350"/>
      <c r="B64" s="350"/>
    </row>
    <row r="65" spans="1:2" x14ac:dyDescent="0.2">
      <c r="A65" s="350"/>
      <c r="B65" s="350"/>
    </row>
    <row r="66" spans="1:2" x14ac:dyDescent="0.2">
      <c r="A66" s="350"/>
      <c r="B66" s="350"/>
    </row>
    <row r="67" spans="1:2" x14ac:dyDescent="0.2">
      <c r="A67" s="350"/>
      <c r="B67" s="350"/>
    </row>
    <row r="68" spans="1:2" x14ac:dyDescent="0.2">
      <c r="A68" s="350"/>
      <c r="B68" s="350"/>
    </row>
    <row r="69" spans="1:2" x14ac:dyDescent="0.2">
      <c r="A69" s="350"/>
      <c r="B69" s="350"/>
    </row>
    <row r="70" spans="1:2" x14ac:dyDescent="0.2">
      <c r="A70" s="350"/>
      <c r="B70" s="350"/>
    </row>
    <row r="71" spans="1:2" x14ac:dyDescent="0.2">
      <c r="A71" s="350"/>
      <c r="B71" s="350"/>
    </row>
    <row r="72" spans="1:2" x14ac:dyDescent="0.2">
      <c r="A72" s="350"/>
      <c r="B72" s="350"/>
    </row>
    <row r="73" spans="1:2" x14ac:dyDescent="0.2">
      <c r="A73" s="350"/>
      <c r="B73" s="350"/>
    </row>
    <row r="74" spans="1:2" x14ac:dyDescent="0.2">
      <c r="A74" s="350"/>
      <c r="B74" s="350"/>
    </row>
    <row r="75" spans="1:2" x14ac:dyDescent="0.2">
      <c r="A75" s="350"/>
      <c r="B75" s="350"/>
    </row>
    <row r="76" spans="1:2" x14ac:dyDescent="0.2">
      <c r="A76" s="350"/>
      <c r="B76" s="350"/>
    </row>
    <row r="77" spans="1:2" x14ac:dyDescent="0.2">
      <c r="A77" s="350"/>
      <c r="B77" s="350"/>
    </row>
    <row r="78" spans="1:2" x14ac:dyDescent="0.2">
      <c r="A78" s="350"/>
      <c r="B78" s="350"/>
    </row>
  </sheetData>
  <mergeCells count="2">
    <mergeCell ref="E4:F4"/>
    <mergeCell ref="A4:A5"/>
  </mergeCells>
  <printOptions horizontalCentered="1" verticalCentered="1"/>
  <pageMargins left="0" right="0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38"/>
  <sheetViews>
    <sheetView zoomScaleNormal="100" workbookViewId="0">
      <selection activeCell="D35" sqref="D35"/>
    </sheetView>
  </sheetViews>
  <sheetFormatPr defaultColWidth="9.140625" defaultRowHeight="12" x14ac:dyDescent="0.2"/>
  <cols>
    <col min="1" max="1" width="15.140625" style="4" customWidth="1"/>
    <col min="2" max="2" width="14.42578125" style="4" customWidth="1"/>
    <col min="3" max="5" width="15.140625" style="4" customWidth="1"/>
    <col min="6" max="16384" width="9.140625" style="4"/>
  </cols>
  <sheetData>
    <row r="1" spans="1:12" ht="17.25" customHeight="1" x14ac:dyDescent="0.2">
      <c r="A1" s="3" t="s">
        <v>287</v>
      </c>
      <c r="C1" s="5"/>
    </row>
    <row r="2" spans="1:12" x14ac:dyDescent="0.2">
      <c r="B2" s="6"/>
    </row>
    <row r="3" spans="1:12" ht="24.75" customHeight="1" x14ac:dyDescent="0.2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</row>
    <row r="4" spans="1:12" ht="7.5" customHeight="1" x14ac:dyDescent="0.2"/>
    <row r="5" spans="1:12" ht="12.75" customHeight="1" x14ac:dyDescent="0.2">
      <c r="A5" s="10">
        <v>1999</v>
      </c>
      <c r="B5" s="4">
        <v>788</v>
      </c>
      <c r="C5" s="11">
        <v>100</v>
      </c>
      <c r="D5" s="12" t="s">
        <v>5</v>
      </c>
      <c r="E5" s="12" t="s">
        <v>5</v>
      </c>
    </row>
    <row r="6" spans="1:12" ht="12.75" customHeight="1" x14ac:dyDescent="0.2">
      <c r="A6" s="10">
        <v>2000</v>
      </c>
      <c r="B6" s="4">
        <v>909</v>
      </c>
      <c r="C6" s="11">
        <v>115.35532994923858</v>
      </c>
      <c r="D6" s="12" t="s">
        <v>5</v>
      </c>
      <c r="E6" s="12" t="s">
        <v>5</v>
      </c>
      <c r="F6" s="11"/>
      <c r="H6" s="11"/>
      <c r="J6" s="11"/>
    </row>
    <row r="7" spans="1:12" ht="12.75" customHeight="1" x14ac:dyDescent="0.2">
      <c r="A7" s="10">
        <v>2001</v>
      </c>
      <c r="B7" s="4">
        <v>691</v>
      </c>
      <c r="C7" s="11">
        <v>87.690355329949242</v>
      </c>
      <c r="D7" s="13">
        <v>100</v>
      </c>
      <c r="E7" s="12" t="s">
        <v>5</v>
      </c>
      <c r="F7" s="11"/>
      <c r="H7" s="11"/>
      <c r="J7" s="11"/>
    </row>
    <row r="8" spans="1:12" ht="12.75" customHeight="1" x14ac:dyDescent="0.2">
      <c r="A8" s="10">
        <v>2002</v>
      </c>
      <c r="B8" s="4">
        <v>776</v>
      </c>
      <c r="C8" s="11">
        <v>98.477157360406082</v>
      </c>
      <c r="D8" s="13">
        <v>112.30101302460203</v>
      </c>
      <c r="E8" s="12" t="s">
        <v>5</v>
      </c>
      <c r="F8" s="11"/>
      <c r="H8" s="11"/>
      <c r="J8" s="11"/>
    </row>
    <row r="9" spans="1:12" ht="12.75" customHeight="1" x14ac:dyDescent="0.2">
      <c r="A9" s="10">
        <v>2003</v>
      </c>
      <c r="B9" s="4">
        <v>727</v>
      </c>
      <c r="C9" s="11">
        <v>92.258883248730967</v>
      </c>
      <c r="D9" s="13">
        <v>105.20984081041969</v>
      </c>
      <c r="E9" s="12" t="s">
        <v>5</v>
      </c>
      <c r="F9" s="11"/>
      <c r="H9" s="11"/>
      <c r="J9" s="11"/>
    </row>
    <row r="10" spans="1:12" ht="12.75" customHeight="1" x14ac:dyDescent="0.2">
      <c r="A10" s="10">
        <v>2004</v>
      </c>
      <c r="B10" s="4">
        <v>857</v>
      </c>
      <c r="C10" s="11">
        <v>108.75634517766497</v>
      </c>
      <c r="D10" s="13">
        <v>124.02315484804632</v>
      </c>
      <c r="E10" s="12" t="s">
        <v>5</v>
      </c>
      <c r="F10" s="11"/>
      <c r="H10" s="11"/>
      <c r="J10" s="11"/>
    </row>
    <row r="11" spans="1:12" ht="12.75" customHeight="1" x14ac:dyDescent="0.2">
      <c r="A11" s="14">
        <v>2005</v>
      </c>
      <c r="B11" s="6">
        <v>828</v>
      </c>
      <c r="C11" s="11">
        <v>105.07614213197969</v>
      </c>
      <c r="D11" s="13">
        <v>119.82633863965269</v>
      </c>
      <c r="E11" s="12" t="s">
        <v>5</v>
      </c>
      <c r="F11" s="11"/>
      <c r="H11" s="11"/>
      <c r="J11" s="11"/>
    </row>
    <row r="12" spans="1:12" x14ac:dyDescent="0.2">
      <c r="A12" s="14">
        <v>2006</v>
      </c>
      <c r="B12" s="6">
        <v>883</v>
      </c>
      <c r="C12" s="11">
        <v>112.05583756345176</v>
      </c>
      <c r="D12" s="13">
        <v>127.78581765557165</v>
      </c>
      <c r="E12" s="13">
        <v>100</v>
      </c>
      <c r="F12" s="11"/>
      <c r="H12" s="11"/>
      <c r="J12" s="11"/>
      <c r="L12" s="11"/>
    </row>
    <row r="13" spans="1:12" x14ac:dyDescent="0.2">
      <c r="A13" s="14">
        <v>2007</v>
      </c>
      <c r="B13" s="6">
        <v>774</v>
      </c>
      <c r="C13" s="13">
        <v>98.223350253807112</v>
      </c>
      <c r="D13" s="13">
        <v>112.01157742402314</v>
      </c>
      <c r="E13" s="11">
        <v>87.65571913929783</v>
      </c>
      <c r="F13" s="11"/>
      <c r="H13" s="11"/>
      <c r="J13" s="11"/>
      <c r="L13" s="11"/>
    </row>
    <row r="14" spans="1:12" x14ac:dyDescent="0.2">
      <c r="A14" s="14">
        <v>2008</v>
      </c>
      <c r="B14" s="6">
        <v>655</v>
      </c>
      <c r="C14" s="13">
        <v>83.121827411167516</v>
      </c>
      <c r="D14" s="13">
        <v>94.790159189580308</v>
      </c>
      <c r="E14" s="11">
        <v>74.178935447338603</v>
      </c>
      <c r="F14" s="11"/>
      <c r="H14" s="11"/>
      <c r="J14" s="11"/>
      <c r="L14" s="11"/>
    </row>
    <row r="15" spans="1:12" x14ac:dyDescent="0.2">
      <c r="A15" s="14">
        <v>2009</v>
      </c>
      <c r="B15" s="6">
        <v>718</v>
      </c>
      <c r="C15" s="13">
        <v>91.116751269035532</v>
      </c>
      <c r="D15" s="13">
        <v>103.90738060781477</v>
      </c>
      <c r="E15" s="11">
        <v>81.31370328425821</v>
      </c>
      <c r="F15" s="11"/>
      <c r="H15" s="11"/>
      <c r="J15" s="11"/>
      <c r="L15" s="11"/>
    </row>
    <row r="16" spans="1:12" x14ac:dyDescent="0.2">
      <c r="A16" s="14">
        <v>2010</v>
      </c>
      <c r="B16" s="6">
        <v>664</v>
      </c>
      <c r="C16" s="13">
        <v>84.263959390862937</v>
      </c>
      <c r="D16" s="13">
        <v>96.092619392185242</v>
      </c>
      <c r="E16" s="11">
        <v>75.198187995469979</v>
      </c>
      <c r="F16" s="11"/>
      <c r="H16" s="11"/>
      <c r="J16" s="11"/>
      <c r="L16" s="11"/>
    </row>
    <row r="17" spans="1:12" x14ac:dyDescent="0.2">
      <c r="A17" s="14">
        <v>2011</v>
      </c>
      <c r="B17" s="6">
        <v>578</v>
      </c>
      <c r="C17" s="13">
        <v>73.350253807106597</v>
      </c>
      <c r="D17" s="13">
        <v>83.646888567293772</v>
      </c>
      <c r="E17" s="11">
        <v>65.458663646659105</v>
      </c>
      <c r="F17" s="11"/>
      <c r="H17" s="11"/>
      <c r="J17" s="11"/>
      <c r="L17" s="11"/>
    </row>
    <row r="18" spans="1:12" x14ac:dyDescent="0.2">
      <c r="A18" s="14">
        <v>2012</v>
      </c>
      <c r="B18" s="6">
        <v>560</v>
      </c>
      <c r="C18" s="13">
        <v>71.065989847715741</v>
      </c>
      <c r="D18" s="13">
        <v>81.041968162083933</v>
      </c>
      <c r="E18" s="11">
        <v>63.420158550396366</v>
      </c>
      <c r="F18" s="11"/>
      <c r="H18" s="11"/>
      <c r="J18" s="11"/>
      <c r="L18" s="11"/>
    </row>
    <row r="19" spans="1:12" x14ac:dyDescent="0.2">
      <c r="A19" s="14">
        <v>2013</v>
      </c>
      <c r="B19" s="6">
        <v>544</v>
      </c>
      <c r="C19" s="6">
        <v>69</v>
      </c>
      <c r="D19" s="6">
        <v>79</v>
      </c>
      <c r="E19" s="11">
        <v>61.82219705549263</v>
      </c>
      <c r="F19" s="11"/>
      <c r="H19" s="11"/>
      <c r="J19" s="11"/>
      <c r="L19" s="11"/>
    </row>
    <row r="20" spans="1:12" x14ac:dyDescent="0.2">
      <c r="A20" s="14">
        <v>2014</v>
      </c>
      <c r="B20" s="6">
        <v>498</v>
      </c>
      <c r="C20" s="6">
        <v>63</v>
      </c>
      <c r="D20" s="6">
        <v>72</v>
      </c>
      <c r="E20" s="13">
        <v>56.344280860702149</v>
      </c>
      <c r="F20" s="11"/>
      <c r="H20" s="11"/>
      <c r="J20" s="11"/>
      <c r="L20" s="11"/>
    </row>
    <row r="21" spans="1:12" x14ac:dyDescent="0.2">
      <c r="A21" s="14">
        <v>2015</v>
      </c>
      <c r="B21" s="6">
        <v>478</v>
      </c>
      <c r="C21" s="6">
        <v>61</v>
      </c>
      <c r="D21" s="6">
        <v>69</v>
      </c>
      <c r="E21" s="13">
        <v>53.996602491506223</v>
      </c>
      <c r="F21" s="11"/>
      <c r="H21" s="11"/>
      <c r="J21" s="11"/>
      <c r="L21" s="11"/>
    </row>
    <row r="22" spans="1:12" x14ac:dyDescent="0.2">
      <c r="A22" s="14">
        <v>2016</v>
      </c>
      <c r="B22" s="6">
        <v>470</v>
      </c>
      <c r="C22" s="13">
        <v>59.64467005076142</v>
      </c>
      <c r="D22" s="13">
        <v>68.017366136034724</v>
      </c>
      <c r="E22" s="13">
        <v>53.227633069082664</v>
      </c>
      <c r="F22" s="11"/>
    </row>
    <row r="23" spans="1:12" x14ac:dyDescent="0.2">
      <c r="A23" s="14">
        <v>2017</v>
      </c>
      <c r="B23" s="6">
        <v>466</v>
      </c>
      <c r="C23" s="13">
        <v>59.137055837563452</v>
      </c>
      <c r="D23" s="13">
        <v>67.438494934876985</v>
      </c>
      <c r="E23" s="13">
        <v>52.77463193657983</v>
      </c>
      <c r="F23" s="11"/>
    </row>
    <row r="24" spans="1:12" x14ac:dyDescent="0.2">
      <c r="A24" s="366">
        <v>2018</v>
      </c>
      <c r="B24" s="15">
        <v>473</v>
      </c>
      <c r="C24" s="206">
        <f>B24/B5*100</f>
        <v>60.025380710659903</v>
      </c>
      <c r="D24" s="206">
        <f>B24/B7*100</f>
        <v>68.451519536903035</v>
      </c>
      <c r="E24" s="206">
        <f>B24/B12*100</f>
        <v>53.567383918459797</v>
      </c>
    </row>
    <row r="25" spans="1:12" x14ac:dyDescent="0.2">
      <c r="B25" s="11"/>
      <c r="C25" s="11"/>
      <c r="D25" s="11"/>
    </row>
    <row r="26" spans="1:12" x14ac:dyDescent="0.2">
      <c r="A26" s="6"/>
      <c r="B26" s="11"/>
      <c r="D26" s="11"/>
    </row>
    <row r="27" spans="1:12" x14ac:dyDescent="0.2">
      <c r="B27" s="11"/>
    </row>
    <row r="28" spans="1:12" x14ac:dyDescent="0.2">
      <c r="B28" s="11"/>
    </row>
    <row r="29" spans="1:12" x14ac:dyDescent="0.2">
      <c r="B29" s="11"/>
    </row>
    <row r="30" spans="1:12" x14ac:dyDescent="0.2">
      <c r="B30" s="11"/>
    </row>
    <row r="31" spans="1:12" x14ac:dyDescent="0.2">
      <c r="B31" s="11"/>
    </row>
    <row r="32" spans="1:12" x14ac:dyDescent="0.2">
      <c r="A32" s="6"/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R37"/>
  <sheetViews>
    <sheetView zoomScaleNormal="100" workbookViewId="0">
      <selection activeCell="L23" sqref="L23:O31"/>
    </sheetView>
  </sheetViews>
  <sheetFormatPr defaultColWidth="9.140625" defaultRowHeight="12" x14ac:dyDescent="0.2"/>
  <cols>
    <col min="1" max="1" width="30.7109375" style="4" customWidth="1"/>
    <col min="2" max="3" width="9" style="4" customWidth="1"/>
    <col min="4" max="4" width="0.85546875" style="4" customWidth="1"/>
    <col min="5" max="6" width="9.140625" style="4"/>
    <col min="7" max="7" width="0.7109375" style="4" customWidth="1"/>
    <col min="8" max="9" width="9.140625" style="4"/>
    <col min="10" max="10" width="0.42578125" style="4" customWidth="1"/>
    <col min="11" max="12" width="9.140625" style="4"/>
    <col min="13" max="13" width="0.42578125" style="4" customWidth="1"/>
    <col min="14" max="15" width="9.140625" style="4"/>
    <col min="16" max="16" width="0.42578125" style="4" customWidth="1"/>
    <col min="17" max="18" width="9.140625" style="4"/>
    <col min="19" max="19" width="0.42578125" style="4" customWidth="1"/>
    <col min="20" max="16384" width="9.140625" style="4"/>
  </cols>
  <sheetData>
    <row r="1" spans="1:18" ht="14.25" customHeight="1" x14ac:dyDescent="0.2">
      <c r="A1" s="3" t="s">
        <v>264</v>
      </c>
      <c r="C1" s="5"/>
    </row>
    <row r="2" spans="1:18" ht="12.75" customHeight="1" x14ac:dyDescent="0.2">
      <c r="A2" s="15"/>
      <c r="B2" s="16"/>
      <c r="C2" s="15"/>
      <c r="D2" s="15"/>
    </row>
    <row r="3" spans="1:18" ht="15" customHeight="1" x14ac:dyDescent="0.2">
      <c r="A3" s="409" t="s">
        <v>6</v>
      </c>
      <c r="B3" s="408">
        <v>2004</v>
      </c>
      <c r="C3" s="408"/>
      <c r="D3" s="6"/>
      <c r="E3" s="408">
        <v>2005</v>
      </c>
      <c r="F3" s="408"/>
      <c r="G3" s="31"/>
      <c r="H3" s="408">
        <v>2006</v>
      </c>
      <c r="I3" s="408"/>
      <c r="J3" s="31"/>
      <c r="K3" s="408">
        <v>2007</v>
      </c>
      <c r="L3" s="408"/>
      <c r="M3" s="18"/>
      <c r="N3" s="408">
        <v>2008</v>
      </c>
      <c r="O3" s="408"/>
      <c r="P3" s="59"/>
      <c r="Q3" s="408">
        <v>2009</v>
      </c>
      <c r="R3" s="408"/>
    </row>
    <row r="4" spans="1:18" ht="15" customHeight="1" x14ac:dyDescent="0.2">
      <c r="A4" s="410"/>
      <c r="B4" s="16" t="s">
        <v>7</v>
      </c>
      <c r="C4" s="16" t="s">
        <v>8</v>
      </c>
      <c r="D4" s="15"/>
      <c r="E4" s="16" t="s">
        <v>7</v>
      </c>
      <c r="F4" s="16" t="s">
        <v>8</v>
      </c>
      <c r="H4" s="16" t="s">
        <v>7</v>
      </c>
      <c r="I4" s="16" t="s">
        <v>8</v>
      </c>
      <c r="J4" s="15"/>
      <c r="K4" s="16" t="s">
        <v>7</v>
      </c>
      <c r="L4" s="16" t="s">
        <v>8</v>
      </c>
      <c r="M4" s="19"/>
      <c r="N4" s="16" t="s">
        <v>7</v>
      </c>
      <c r="O4" s="16" t="s">
        <v>8</v>
      </c>
      <c r="P4" s="16"/>
      <c r="Q4" s="16" t="s">
        <v>7</v>
      </c>
      <c r="R4" s="16" t="s">
        <v>8</v>
      </c>
    </row>
    <row r="5" spans="1:18" ht="7.5" customHeight="1" x14ac:dyDescent="0.2">
      <c r="D5" s="6"/>
      <c r="G5" s="31"/>
      <c r="J5" s="6"/>
      <c r="M5" s="20"/>
    </row>
    <row r="6" spans="1:18" ht="13.5" customHeight="1" x14ac:dyDescent="0.2">
      <c r="A6" s="4" t="s">
        <v>9</v>
      </c>
      <c r="B6" s="4">
        <v>220</v>
      </c>
      <c r="C6" s="21">
        <v>25.670945157526255</v>
      </c>
      <c r="D6" s="6"/>
      <c r="E6" s="4">
        <v>263</v>
      </c>
      <c r="F6" s="21">
        <v>31.763285024154591</v>
      </c>
      <c r="H6" s="4">
        <v>349</v>
      </c>
      <c r="I6" s="21">
        <v>39.524348810872027</v>
      </c>
      <c r="J6" s="6"/>
      <c r="K6" s="4">
        <v>309</v>
      </c>
      <c r="L6" s="21">
        <v>39.922480620155035</v>
      </c>
      <c r="M6" s="20"/>
      <c r="N6" s="4">
        <v>224</v>
      </c>
      <c r="O6" s="21">
        <v>34.198473282442748</v>
      </c>
      <c r="Q6" s="4">
        <v>259</v>
      </c>
      <c r="R6" s="21">
        <v>36.072423398328688</v>
      </c>
    </row>
    <row r="7" spans="1:18" ht="13.5" customHeight="1" x14ac:dyDescent="0.2">
      <c r="A7" s="22" t="s">
        <v>10</v>
      </c>
      <c r="B7" s="23">
        <v>162</v>
      </c>
      <c r="C7" s="24">
        <v>73.599999999999994</v>
      </c>
      <c r="D7" s="44"/>
      <c r="E7" s="23">
        <v>199</v>
      </c>
      <c r="F7" s="24">
        <v>75.7</v>
      </c>
      <c r="H7" s="23">
        <v>277</v>
      </c>
      <c r="I7" s="24">
        <v>79.400000000000006</v>
      </c>
      <c r="J7" s="44"/>
      <c r="K7" s="23">
        <v>238</v>
      </c>
      <c r="L7" s="24">
        <v>77.022653721682843</v>
      </c>
      <c r="M7" s="25"/>
      <c r="N7" s="23">
        <v>184</v>
      </c>
      <c r="O7" s="24">
        <v>82.142857142857139</v>
      </c>
      <c r="P7" s="23"/>
      <c r="Q7" s="23">
        <v>219</v>
      </c>
      <c r="R7" s="24">
        <v>84.555984555984551</v>
      </c>
    </row>
    <row r="8" spans="1:18" ht="13.5" customHeight="1" x14ac:dyDescent="0.2">
      <c r="A8" s="4" t="s">
        <v>11</v>
      </c>
      <c r="B8" s="4">
        <v>63</v>
      </c>
      <c r="C8" s="21">
        <v>7.3512252042006994</v>
      </c>
      <c r="D8" s="6"/>
      <c r="E8" s="4">
        <v>49</v>
      </c>
      <c r="F8" s="21">
        <v>5.9178743961352653</v>
      </c>
      <c r="H8" s="4">
        <v>42</v>
      </c>
      <c r="I8" s="21">
        <v>4.756511891279728</v>
      </c>
      <c r="J8" s="6"/>
      <c r="K8" s="4">
        <v>52</v>
      </c>
      <c r="L8" s="21">
        <v>6.7183462532299743</v>
      </c>
      <c r="M8" s="20"/>
      <c r="N8" s="4">
        <v>52</v>
      </c>
      <c r="O8" s="21">
        <v>7.9389312977099236</v>
      </c>
      <c r="Q8" s="4">
        <v>51</v>
      </c>
      <c r="R8" s="21">
        <v>7.103064066852367</v>
      </c>
    </row>
    <row r="9" spans="1:18" ht="13.5" customHeight="1" x14ac:dyDescent="0.2">
      <c r="A9" s="6" t="s">
        <v>12</v>
      </c>
      <c r="B9" s="6">
        <v>574</v>
      </c>
      <c r="C9" s="21">
        <v>66.97782963827305</v>
      </c>
      <c r="D9" s="6"/>
      <c r="E9" s="6">
        <v>516</v>
      </c>
      <c r="F9" s="21">
        <v>62.318840579710141</v>
      </c>
      <c r="H9" s="4">
        <v>492</v>
      </c>
      <c r="I9" s="21">
        <v>55.719139297848244</v>
      </c>
      <c r="J9" s="6"/>
      <c r="K9" s="4">
        <v>413</v>
      </c>
      <c r="L9" s="21">
        <v>53.359173126614991</v>
      </c>
      <c r="M9" s="17"/>
      <c r="N9" s="4">
        <v>379</v>
      </c>
      <c r="O9" s="21">
        <v>57.862595419847331</v>
      </c>
      <c r="Q9" s="4">
        <v>408</v>
      </c>
      <c r="R9" s="21">
        <v>56.824512534818936</v>
      </c>
    </row>
    <row r="10" spans="1:18" ht="13.5" customHeight="1" x14ac:dyDescent="0.2">
      <c r="A10" s="26" t="s">
        <v>13</v>
      </c>
      <c r="B10" s="26">
        <v>857</v>
      </c>
      <c r="C10" s="27">
        <v>100</v>
      </c>
      <c r="D10" s="26"/>
      <c r="E10" s="26">
        <v>828</v>
      </c>
      <c r="F10" s="27">
        <v>175.7</v>
      </c>
      <c r="G10" s="15"/>
      <c r="H10" s="26">
        <v>883</v>
      </c>
      <c r="I10" s="27">
        <v>100</v>
      </c>
      <c r="J10" s="26"/>
      <c r="K10" s="26">
        <v>774</v>
      </c>
      <c r="L10" s="27">
        <v>100</v>
      </c>
      <c r="M10" s="28"/>
      <c r="N10" s="26">
        <v>655</v>
      </c>
      <c r="O10" s="27">
        <v>100</v>
      </c>
      <c r="P10" s="26"/>
      <c r="Q10" s="26">
        <v>718</v>
      </c>
      <c r="R10" s="27">
        <v>100</v>
      </c>
    </row>
    <row r="11" spans="1:18" x14ac:dyDescent="0.2">
      <c r="A11" s="29" t="s">
        <v>130</v>
      </c>
    </row>
    <row r="12" spans="1:18" x14ac:dyDescent="0.2">
      <c r="A12" s="29" t="s">
        <v>227</v>
      </c>
    </row>
    <row r="14" spans="1:18" x14ac:dyDescent="0.2">
      <c r="A14" s="409" t="s">
        <v>6</v>
      </c>
      <c r="B14" s="408">
        <v>2010</v>
      </c>
      <c r="C14" s="408"/>
      <c r="D14" s="59"/>
      <c r="E14" s="408">
        <v>2011</v>
      </c>
      <c r="F14" s="408"/>
      <c r="G14" s="31"/>
      <c r="H14" s="408">
        <v>2012</v>
      </c>
      <c r="I14" s="408"/>
      <c r="J14" s="59"/>
      <c r="K14" s="408">
        <v>2013</v>
      </c>
      <c r="L14" s="408"/>
      <c r="M14" s="59"/>
      <c r="N14" s="408">
        <v>2014</v>
      </c>
      <c r="O14" s="408"/>
      <c r="P14" s="18"/>
      <c r="Q14" s="408">
        <v>2015</v>
      </c>
      <c r="R14" s="408"/>
    </row>
    <row r="15" spans="1:18" x14ac:dyDescent="0.2">
      <c r="A15" s="410"/>
      <c r="B15" s="16" t="s">
        <v>7</v>
      </c>
      <c r="C15" s="16" t="s">
        <v>8</v>
      </c>
      <c r="D15" s="16"/>
      <c r="E15" s="16" t="s">
        <v>7</v>
      </c>
      <c r="F15" s="19" t="s">
        <v>8</v>
      </c>
      <c r="H15" s="16" t="s">
        <v>7</v>
      </c>
      <c r="I15" s="16" t="s">
        <v>8</v>
      </c>
      <c r="J15" s="16"/>
      <c r="K15" s="207" t="s">
        <v>7</v>
      </c>
      <c r="L15" s="207" t="s">
        <v>8</v>
      </c>
      <c r="M15" s="16"/>
      <c r="N15" s="16" t="s">
        <v>7</v>
      </c>
      <c r="O15" s="16" t="s">
        <v>8</v>
      </c>
      <c r="P15" s="19"/>
      <c r="Q15" s="16" t="s">
        <v>7</v>
      </c>
      <c r="R15" s="16" t="s">
        <v>8</v>
      </c>
    </row>
    <row r="16" spans="1:18" x14ac:dyDescent="0.2">
      <c r="F16" s="20"/>
      <c r="G16" s="31"/>
      <c r="K16" s="20"/>
      <c r="P16" s="20"/>
    </row>
    <row r="17" spans="1:18" x14ac:dyDescent="0.2">
      <c r="A17" s="4" t="s">
        <v>9</v>
      </c>
      <c r="B17" s="4">
        <v>215</v>
      </c>
      <c r="C17" s="21">
        <v>32.379518072289152</v>
      </c>
      <c r="E17" s="11">
        <v>185</v>
      </c>
      <c r="F17" s="49">
        <v>32.006920415224897</v>
      </c>
      <c r="H17" s="11">
        <v>205</v>
      </c>
      <c r="I17" s="21">
        <v>36.607142857142854</v>
      </c>
      <c r="J17" s="21"/>
      <c r="K17" s="20">
        <v>213</v>
      </c>
      <c r="L17" s="21">
        <v>39.154411764705884</v>
      </c>
      <c r="M17" s="21"/>
      <c r="N17" s="4">
        <v>236</v>
      </c>
      <c r="O17" s="21">
        <v>47.389558232931726</v>
      </c>
      <c r="P17" s="20"/>
      <c r="Q17" s="4">
        <v>229</v>
      </c>
      <c r="R17" s="21">
        <v>47.90794979079498</v>
      </c>
    </row>
    <row r="18" spans="1:18" ht="13.5" x14ac:dyDescent="0.2">
      <c r="A18" s="22" t="s">
        <v>10</v>
      </c>
      <c r="B18" s="23">
        <v>171</v>
      </c>
      <c r="C18" s="24">
        <v>79.534883720930225</v>
      </c>
      <c r="D18" s="23"/>
      <c r="E18" s="210">
        <v>144</v>
      </c>
      <c r="F18" s="208">
        <v>77.837837837837839</v>
      </c>
      <c r="H18" s="210">
        <v>162</v>
      </c>
      <c r="I18" s="24">
        <v>79.024390243902445</v>
      </c>
      <c r="J18" s="24"/>
      <c r="K18" s="25">
        <v>161</v>
      </c>
      <c r="L18" s="24">
        <v>75.586854460093903</v>
      </c>
      <c r="M18" s="24"/>
      <c r="N18" s="23">
        <v>188</v>
      </c>
      <c r="O18" s="24">
        <v>79.66101694915254</v>
      </c>
      <c r="P18" s="25"/>
      <c r="Q18" s="23">
        <v>168</v>
      </c>
      <c r="R18" s="24">
        <v>73.362445414847173</v>
      </c>
    </row>
    <row r="19" spans="1:18" x14ac:dyDescent="0.2">
      <c r="A19" s="4" t="s">
        <v>11</v>
      </c>
      <c r="B19" s="4">
        <v>51</v>
      </c>
      <c r="C19" s="21">
        <v>7.6807228915662646</v>
      </c>
      <c r="E19" s="11">
        <v>36</v>
      </c>
      <c r="F19" s="49">
        <v>6.2283737024221448</v>
      </c>
      <c r="H19" s="11">
        <v>35</v>
      </c>
      <c r="I19" s="21">
        <v>6.25</v>
      </c>
      <c r="J19" s="21"/>
      <c r="K19" s="20">
        <v>23</v>
      </c>
      <c r="L19" s="21">
        <v>4.2279411764705888</v>
      </c>
      <c r="M19" s="21"/>
      <c r="N19" s="4">
        <v>21</v>
      </c>
      <c r="O19" s="21">
        <v>4.2168674698795181</v>
      </c>
      <c r="P19" s="20"/>
      <c r="Q19" s="4">
        <v>24</v>
      </c>
      <c r="R19" s="21">
        <v>5.02092050209205</v>
      </c>
    </row>
    <row r="20" spans="1:18" x14ac:dyDescent="0.2">
      <c r="A20" s="6" t="s">
        <v>12</v>
      </c>
      <c r="B20" s="4">
        <v>398</v>
      </c>
      <c r="C20" s="21">
        <v>59.939759036144579</v>
      </c>
      <c r="E20" s="11">
        <v>357</v>
      </c>
      <c r="F20" s="209">
        <v>61.764705882352942</v>
      </c>
      <c r="H20" s="11">
        <v>320</v>
      </c>
      <c r="I20" s="21">
        <v>57.142857142857139</v>
      </c>
      <c r="J20" s="21"/>
      <c r="K20" s="17">
        <v>308</v>
      </c>
      <c r="L20" s="21">
        <v>56.617647058823529</v>
      </c>
      <c r="M20" s="21"/>
      <c r="N20" s="4">
        <v>241</v>
      </c>
      <c r="O20" s="21">
        <v>48.393574297188756</v>
      </c>
      <c r="P20" s="17"/>
      <c r="Q20" s="4">
        <v>225</v>
      </c>
      <c r="R20" s="21">
        <v>47.071129707112966</v>
      </c>
    </row>
    <row r="21" spans="1:18" x14ac:dyDescent="0.2">
      <c r="A21" s="26" t="s">
        <v>13</v>
      </c>
      <c r="B21" s="26">
        <v>664</v>
      </c>
      <c r="C21" s="27">
        <v>100</v>
      </c>
      <c r="D21" s="26"/>
      <c r="E21" s="47">
        <v>578</v>
      </c>
      <c r="F21" s="211">
        <v>100</v>
      </c>
      <c r="G21" s="15"/>
      <c r="H21" s="47">
        <v>560</v>
      </c>
      <c r="I21" s="26">
        <v>100</v>
      </c>
      <c r="J21" s="27"/>
      <c r="K21" s="28">
        <v>544</v>
      </c>
      <c r="L21" s="26">
        <v>100</v>
      </c>
      <c r="M21" s="27"/>
      <c r="N21" s="26">
        <v>498</v>
      </c>
      <c r="O21" s="27">
        <v>100</v>
      </c>
      <c r="P21" s="28"/>
      <c r="Q21" s="26">
        <v>478</v>
      </c>
      <c r="R21" s="27">
        <v>100</v>
      </c>
    </row>
    <row r="23" spans="1:18" x14ac:dyDescent="0.2">
      <c r="A23" s="409" t="s">
        <v>6</v>
      </c>
      <c r="B23" s="408">
        <v>2016</v>
      </c>
      <c r="C23" s="408"/>
      <c r="D23" s="31"/>
      <c r="E23" s="408">
        <v>2017</v>
      </c>
      <c r="F23" s="408"/>
      <c r="G23" s="31"/>
      <c r="H23" s="408">
        <v>2018</v>
      </c>
      <c r="I23" s="408"/>
    </row>
    <row r="24" spans="1:18" x14ac:dyDescent="0.2">
      <c r="A24" s="410"/>
      <c r="B24" s="16" t="s">
        <v>7</v>
      </c>
      <c r="C24" s="16" t="s">
        <v>8</v>
      </c>
      <c r="D24" s="15"/>
      <c r="E24" s="16" t="s">
        <v>7</v>
      </c>
      <c r="F24" s="16" t="s">
        <v>8</v>
      </c>
      <c r="G24" s="15"/>
      <c r="H24" s="367" t="s">
        <v>7</v>
      </c>
      <c r="I24" s="367" t="s">
        <v>8</v>
      </c>
    </row>
    <row r="25" spans="1:18" x14ac:dyDescent="0.2">
      <c r="G25" s="6"/>
    </row>
    <row r="26" spans="1:18" x14ac:dyDescent="0.2">
      <c r="A26" s="4" t="s">
        <v>9</v>
      </c>
      <c r="B26" s="4">
        <v>238</v>
      </c>
      <c r="C26" s="21">
        <v>50.638297872340424</v>
      </c>
      <c r="E26" s="4">
        <v>267</v>
      </c>
      <c r="F26" s="21">
        <v>57.296137339055797</v>
      </c>
      <c r="G26" s="6"/>
      <c r="H26" s="4">
        <v>295</v>
      </c>
      <c r="I26" s="351">
        <v>62.447257383966203</v>
      </c>
      <c r="K26" s="351"/>
    </row>
    <row r="27" spans="1:18" ht="13.5" x14ac:dyDescent="0.2">
      <c r="A27" s="22" t="s">
        <v>10</v>
      </c>
      <c r="B27" s="23">
        <v>182</v>
      </c>
      <c r="C27" s="24">
        <v>76.470588235294116</v>
      </c>
      <c r="E27" s="23">
        <v>204</v>
      </c>
      <c r="F27" s="21">
        <v>76.404494382022463</v>
      </c>
      <c r="G27" s="6"/>
      <c r="H27" s="23">
        <v>235</v>
      </c>
      <c r="I27" s="351">
        <v>79.391891891891902</v>
      </c>
    </row>
    <row r="28" spans="1:18" x14ac:dyDescent="0.2">
      <c r="A28" s="4" t="s">
        <v>11</v>
      </c>
      <c r="B28" s="4">
        <v>16</v>
      </c>
      <c r="C28" s="21">
        <v>3.4042553191489362</v>
      </c>
      <c r="E28" s="4">
        <v>19</v>
      </c>
      <c r="F28" s="21">
        <v>4.0772532188841204</v>
      </c>
      <c r="G28" s="17"/>
      <c r="H28" s="4">
        <v>10</v>
      </c>
      <c r="I28" s="351">
        <v>2.109704641350211</v>
      </c>
    </row>
    <row r="29" spans="1:18" x14ac:dyDescent="0.2">
      <c r="A29" s="6" t="s">
        <v>12</v>
      </c>
      <c r="B29" s="4">
        <v>216</v>
      </c>
      <c r="C29" s="21">
        <v>45.957446808510639</v>
      </c>
      <c r="E29" s="4">
        <v>180</v>
      </c>
      <c r="F29" s="21">
        <v>38.626609442060087</v>
      </c>
      <c r="G29" s="17"/>
      <c r="H29" s="4">
        <v>168</v>
      </c>
      <c r="I29" s="351">
        <v>35.443037974683541</v>
      </c>
    </row>
    <row r="30" spans="1:18" x14ac:dyDescent="0.2">
      <c r="A30" s="26" t="s">
        <v>13</v>
      </c>
      <c r="B30" s="26">
        <v>470</v>
      </c>
      <c r="C30" s="27">
        <v>100</v>
      </c>
      <c r="D30" s="15"/>
      <c r="E30" s="26">
        <v>466</v>
      </c>
      <c r="F30" s="27">
        <v>100</v>
      </c>
      <c r="G30" s="19"/>
      <c r="H30" s="26">
        <f>H26+H28+H29</f>
        <v>473</v>
      </c>
      <c r="I30" s="27">
        <v>100</v>
      </c>
    </row>
    <row r="31" spans="1:18" x14ac:dyDescent="0.2">
      <c r="G31" s="17"/>
    </row>
    <row r="32" spans="1:18" x14ac:dyDescent="0.2">
      <c r="G32" s="212"/>
    </row>
    <row r="33" spans="1:7" ht="12.75" x14ac:dyDescent="0.2">
      <c r="A33"/>
      <c r="B33" s="70"/>
      <c r="G33" s="17"/>
    </row>
    <row r="34" spans="1:7" ht="12.75" x14ac:dyDescent="0.2">
      <c r="A34"/>
      <c r="B34" s="70"/>
      <c r="G34" s="17"/>
    </row>
    <row r="35" spans="1:7" ht="12.75" x14ac:dyDescent="0.2">
      <c r="A35"/>
      <c r="B35" s="70"/>
      <c r="C35" s="4" t="s">
        <v>272</v>
      </c>
      <c r="G35" s="58"/>
    </row>
    <row r="36" spans="1:7" x14ac:dyDescent="0.2">
      <c r="G36" s="6"/>
    </row>
    <row r="37" spans="1:7" x14ac:dyDescent="0.2">
      <c r="G37" s="6"/>
    </row>
  </sheetData>
  <mergeCells count="18">
    <mergeCell ref="N3:O3"/>
    <mergeCell ref="Q3:R3"/>
    <mergeCell ref="K14:L14"/>
    <mergeCell ref="N14:O14"/>
    <mergeCell ref="Q14:R14"/>
    <mergeCell ref="K3:L3"/>
    <mergeCell ref="B3:C3"/>
    <mergeCell ref="E3:F3"/>
    <mergeCell ref="E14:F14"/>
    <mergeCell ref="H14:I14"/>
    <mergeCell ref="A23:A24"/>
    <mergeCell ref="B23:C23"/>
    <mergeCell ref="A3:A4"/>
    <mergeCell ref="B14:C14"/>
    <mergeCell ref="A14:A15"/>
    <mergeCell ref="E23:F23"/>
    <mergeCell ref="H3:I3"/>
    <mergeCell ref="H23:I2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  <colBreaks count="1" manualBreakCount="1">
    <brk id="18" max="2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38"/>
  <sheetViews>
    <sheetView zoomScaleNormal="100" workbookViewId="0">
      <selection activeCell="A36" sqref="A36"/>
    </sheetView>
  </sheetViews>
  <sheetFormatPr defaultColWidth="9.140625" defaultRowHeight="12" x14ac:dyDescent="0.2"/>
  <cols>
    <col min="1" max="1" width="15.42578125" style="4" customWidth="1"/>
    <col min="2" max="2" width="13.140625" style="4" customWidth="1"/>
    <col min="3" max="3" width="13" style="4" customWidth="1"/>
    <col min="4" max="4" width="0.85546875" style="4" customWidth="1"/>
    <col min="5" max="6" width="13.140625" style="4" customWidth="1"/>
    <col min="7" max="7" width="9.28515625" style="4" bestFit="1" customWidth="1"/>
    <col min="8" max="9" width="9.140625" style="4"/>
    <col min="10" max="13" width="11.42578125" style="4" customWidth="1"/>
    <col min="14" max="16384" width="9.140625" style="4"/>
  </cols>
  <sheetData>
    <row r="1" spans="1:9" ht="13.5" customHeight="1" x14ac:dyDescent="0.25">
      <c r="A1" s="3" t="s">
        <v>288</v>
      </c>
      <c r="I1" s="30"/>
    </row>
    <row r="2" spans="1:9" ht="12" customHeight="1" x14ac:dyDescent="0.25">
      <c r="A2" s="3"/>
      <c r="D2" s="15"/>
      <c r="I2" s="30"/>
    </row>
    <row r="3" spans="1:9" ht="15" customHeight="1" x14ac:dyDescent="0.25">
      <c r="A3" s="31"/>
      <c r="B3" s="32" t="s">
        <v>14</v>
      </c>
      <c r="C3" s="33"/>
      <c r="D3" s="34"/>
      <c r="E3" s="32" t="s">
        <v>15</v>
      </c>
      <c r="F3" s="33"/>
      <c r="I3" s="30"/>
    </row>
    <row r="4" spans="1:9" ht="15" customHeight="1" x14ac:dyDescent="0.25">
      <c r="A4" s="15" t="s">
        <v>16</v>
      </c>
      <c r="B4" s="8" t="s">
        <v>17</v>
      </c>
      <c r="C4" s="8" t="s">
        <v>18</v>
      </c>
      <c r="D4" s="16"/>
      <c r="E4" s="8" t="s">
        <v>17</v>
      </c>
      <c r="F4" s="8" t="s">
        <v>18</v>
      </c>
      <c r="I4" s="30"/>
    </row>
    <row r="5" spans="1:9" ht="7.5" customHeight="1" x14ac:dyDescent="0.2">
      <c r="A5" s="6"/>
      <c r="B5" s="6"/>
      <c r="C5" s="6"/>
      <c r="D5" s="6"/>
      <c r="E5" s="6"/>
      <c r="F5" s="6"/>
    </row>
    <row r="6" spans="1:9" ht="12.75" customHeight="1" x14ac:dyDescent="0.2">
      <c r="A6" s="6"/>
      <c r="B6" s="411" t="s">
        <v>236</v>
      </c>
      <c r="C6" s="411"/>
      <c r="D6" s="411"/>
      <c r="E6" s="411"/>
      <c r="F6" s="411"/>
    </row>
    <row r="7" spans="1:9" x14ac:dyDescent="0.2">
      <c r="A7" s="6"/>
      <c r="B7" s="34"/>
      <c r="C7" s="34"/>
      <c r="D7" s="34"/>
      <c r="E7" s="34"/>
      <c r="F7" s="34"/>
    </row>
    <row r="8" spans="1:9" x14ac:dyDescent="0.2">
      <c r="A8" s="4" t="s">
        <v>19</v>
      </c>
      <c r="B8" s="69">
        <v>2</v>
      </c>
      <c r="C8" s="6">
        <v>5</v>
      </c>
      <c r="D8" s="6"/>
      <c r="E8" s="85">
        <v>0.42553191489361702</v>
      </c>
      <c r="F8" s="85">
        <v>1.0638297872340425</v>
      </c>
      <c r="G8" s="21"/>
    </row>
    <row r="9" spans="1:9" x14ac:dyDescent="0.2">
      <c r="A9" s="4" t="s">
        <v>20</v>
      </c>
      <c r="B9" s="69">
        <v>32</v>
      </c>
      <c r="C9" s="6">
        <v>55</v>
      </c>
      <c r="D9" s="6"/>
      <c r="E9" s="85">
        <v>6.8085106382978724</v>
      </c>
      <c r="F9" s="85">
        <v>11.702127659574469</v>
      </c>
      <c r="G9" s="21"/>
    </row>
    <row r="10" spans="1:9" x14ac:dyDescent="0.2">
      <c r="A10" s="6" t="s">
        <v>21</v>
      </c>
      <c r="B10" s="69">
        <v>125</v>
      </c>
      <c r="C10" s="6">
        <v>115</v>
      </c>
      <c r="D10" s="6"/>
      <c r="E10" s="85">
        <v>26.595744680851062</v>
      </c>
      <c r="F10" s="85">
        <v>24.468085106382979</v>
      </c>
      <c r="G10" s="21"/>
    </row>
    <row r="11" spans="1:9" x14ac:dyDescent="0.2">
      <c r="A11" s="4" t="s">
        <v>22</v>
      </c>
      <c r="B11" s="69">
        <v>157</v>
      </c>
      <c r="C11" s="6">
        <v>195</v>
      </c>
      <c r="D11" s="6"/>
      <c r="E11" s="85">
        <v>33.404255319148938</v>
      </c>
      <c r="F11" s="85">
        <v>41.48936170212766</v>
      </c>
      <c r="G11" s="21"/>
    </row>
    <row r="12" spans="1:9" x14ac:dyDescent="0.2">
      <c r="A12" s="4" t="s">
        <v>23</v>
      </c>
      <c r="B12" s="69">
        <v>110</v>
      </c>
      <c r="C12" s="6">
        <v>82</v>
      </c>
      <c r="D12" s="6"/>
      <c r="E12" s="85">
        <v>23.404255319148938</v>
      </c>
      <c r="F12" s="85">
        <v>17.446808510638299</v>
      </c>
      <c r="G12" s="21"/>
    </row>
    <row r="13" spans="1:9" x14ac:dyDescent="0.2">
      <c r="A13" s="4" t="s">
        <v>24</v>
      </c>
      <c r="B13" s="69">
        <v>44</v>
      </c>
      <c r="C13" s="6">
        <v>18</v>
      </c>
      <c r="D13" s="6"/>
      <c r="E13" s="85">
        <v>9.3617021276595747</v>
      </c>
      <c r="F13" s="85">
        <v>3.8297872340425529</v>
      </c>
      <c r="G13" s="21"/>
    </row>
    <row r="14" spans="1:9" x14ac:dyDescent="0.2">
      <c r="A14" s="36" t="s">
        <v>13</v>
      </c>
      <c r="B14" s="36">
        <v>470</v>
      </c>
      <c r="C14" s="36">
        <v>470</v>
      </c>
      <c r="D14" s="36"/>
      <c r="E14" s="37">
        <v>100.00000000000001</v>
      </c>
      <c r="F14" s="37">
        <v>100</v>
      </c>
      <c r="G14" s="21"/>
    </row>
    <row r="15" spans="1:9" x14ac:dyDescent="0.2">
      <c r="A15" s="6"/>
      <c r="B15" s="6"/>
      <c r="C15" s="6"/>
      <c r="D15" s="6"/>
      <c r="E15" s="6"/>
      <c r="F15" s="6"/>
    </row>
    <row r="16" spans="1:9" x14ac:dyDescent="0.2">
      <c r="A16" s="6"/>
      <c r="B16" s="411" t="s">
        <v>265</v>
      </c>
      <c r="C16" s="411"/>
      <c r="D16" s="411"/>
      <c r="E16" s="411"/>
      <c r="F16" s="411"/>
    </row>
    <row r="17" spans="1:8" x14ac:dyDescent="0.2">
      <c r="A17" s="6"/>
      <c r="B17" s="34"/>
      <c r="C17" s="34"/>
      <c r="D17" s="34"/>
      <c r="E17" s="34"/>
      <c r="F17" s="34"/>
    </row>
    <row r="18" spans="1:8" x14ac:dyDescent="0.2">
      <c r="A18" s="4" t="s">
        <v>19</v>
      </c>
      <c r="B18" s="69">
        <v>1</v>
      </c>
      <c r="C18" s="4">
        <v>9</v>
      </c>
      <c r="E18" s="85">
        <v>0.21459227467811159</v>
      </c>
      <c r="F18" s="85">
        <v>1.9313304721030045</v>
      </c>
      <c r="H18" s="35"/>
    </row>
    <row r="19" spans="1:8" x14ac:dyDescent="0.2">
      <c r="A19" s="4" t="s">
        <v>20</v>
      </c>
      <c r="B19" s="69">
        <v>44</v>
      </c>
      <c r="C19" s="4">
        <v>65</v>
      </c>
      <c r="E19" s="85">
        <v>9.4420600858369106</v>
      </c>
      <c r="F19" s="85">
        <v>13.948497854077251</v>
      </c>
      <c r="H19" s="35"/>
    </row>
    <row r="20" spans="1:8" x14ac:dyDescent="0.2">
      <c r="A20" s="6" t="s">
        <v>21</v>
      </c>
      <c r="B20" s="69">
        <v>118</v>
      </c>
      <c r="C20" s="4">
        <v>141</v>
      </c>
      <c r="E20" s="85">
        <v>25.321888412017167</v>
      </c>
      <c r="F20" s="85">
        <v>30.257510729613735</v>
      </c>
      <c r="H20" s="35"/>
    </row>
    <row r="21" spans="1:8" x14ac:dyDescent="0.2">
      <c r="A21" s="4" t="s">
        <v>22</v>
      </c>
      <c r="B21" s="69">
        <v>173</v>
      </c>
      <c r="C21" s="4">
        <v>174</v>
      </c>
      <c r="E21" s="85">
        <v>37.124463519313302</v>
      </c>
      <c r="F21" s="85">
        <v>37.339055793991413</v>
      </c>
      <c r="H21" s="35"/>
    </row>
    <row r="22" spans="1:8" x14ac:dyDescent="0.2">
      <c r="A22" s="4" t="s">
        <v>23</v>
      </c>
      <c r="B22" s="69">
        <v>87</v>
      </c>
      <c r="C22" s="4">
        <v>64</v>
      </c>
      <c r="E22" s="85">
        <v>18.669527896995707</v>
      </c>
      <c r="F22" s="85">
        <v>13.733905579399142</v>
      </c>
      <c r="H22" s="35"/>
    </row>
    <row r="23" spans="1:8" x14ac:dyDescent="0.2">
      <c r="A23" s="4" t="s">
        <v>24</v>
      </c>
      <c r="B23" s="69">
        <v>43</v>
      </c>
      <c r="C23" s="4">
        <v>13</v>
      </c>
      <c r="E23" s="85">
        <v>9.2274678111587995</v>
      </c>
      <c r="F23" s="85">
        <v>2.7896995708154506</v>
      </c>
      <c r="H23" s="35"/>
    </row>
    <row r="24" spans="1:8" x14ac:dyDescent="0.2">
      <c r="A24" s="36" t="s">
        <v>13</v>
      </c>
      <c r="B24" s="36">
        <v>466</v>
      </c>
      <c r="C24" s="58">
        <v>466</v>
      </c>
      <c r="D24" s="36"/>
      <c r="E24" s="37">
        <v>99.999999999999986</v>
      </c>
      <c r="F24" s="37">
        <v>100</v>
      </c>
      <c r="H24" s="35"/>
    </row>
    <row r="26" spans="1:8" x14ac:dyDescent="0.2">
      <c r="A26" s="6"/>
      <c r="B26" s="411" t="s">
        <v>283</v>
      </c>
      <c r="C26" s="411"/>
      <c r="D26" s="411"/>
      <c r="E26" s="411"/>
      <c r="F26" s="411"/>
    </row>
    <row r="27" spans="1:8" x14ac:dyDescent="0.2">
      <c r="A27" s="6"/>
      <c r="B27" s="34"/>
      <c r="C27" s="34"/>
      <c r="D27" s="34"/>
      <c r="E27" s="34"/>
      <c r="F27" s="34"/>
    </row>
    <row r="28" spans="1:8" x14ac:dyDescent="0.2">
      <c r="A28" s="4" t="s">
        <v>19</v>
      </c>
      <c r="B28" s="4">
        <v>0</v>
      </c>
      <c r="C28" s="4">
        <v>5</v>
      </c>
      <c r="E28" s="85">
        <f>B28/$B$34*100</f>
        <v>0</v>
      </c>
      <c r="F28" s="85">
        <f>C28/$C$34*100</f>
        <v>1.0570824524312896</v>
      </c>
    </row>
    <row r="29" spans="1:8" x14ac:dyDescent="0.2">
      <c r="A29" s="4" t="s">
        <v>20</v>
      </c>
      <c r="B29" s="35">
        <v>36</v>
      </c>
      <c r="C29" s="4">
        <v>50</v>
      </c>
      <c r="E29" s="85">
        <f t="shared" ref="E29:E33" si="0">B29/$B$34*100</f>
        <v>7.6109936575052854</v>
      </c>
      <c r="F29" s="85">
        <f t="shared" ref="F29:F33" si="1">C29/$C$34*100</f>
        <v>10.570824524312897</v>
      </c>
    </row>
    <row r="30" spans="1:8" x14ac:dyDescent="0.2">
      <c r="A30" s="6" t="s">
        <v>21</v>
      </c>
      <c r="B30" s="35">
        <v>129</v>
      </c>
      <c r="C30" s="4">
        <v>142</v>
      </c>
      <c r="E30" s="85">
        <f t="shared" si="0"/>
        <v>27.27272727272727</v>
      </c>
      <c r="F30" s="85">
        <f>C30/$C$34*100</f>
        <v>30.021141649048626</v>
      </c>
    </row>
    <row r="31" spans="1:8" x14ac:dyDescent="0.2">
      <c r="A31" s="4" t="s">
        <v>22</v>
      </c>
      <c r="B31" s="35">
        <v>161</v>
      </c>
      <c r="C31" s="4">
        <v>184</v>
      </c>
      <c r="E31" s="85">
        <f t="shared" si="0"/>
        <v>34.038054968287526</v>
      </c>
      <c r="F31" s="85">
        <f t="shared" si="1"/>
        <v>38.900634249471459</v>
      </c>
    </row>
    <row r="32" spans="1:8" x14ac:dyDescent="0.2">
      <c r="A32" s="4" t="s">
        <v>23</v>
      </c>
      <c r="B32" s="35">
        <v>102</v>
      </c>
      <c r="C32" s="4">
        <v>76</v>
      </c>
      <c r="E32" s="85">
        <f t="shared" si="0"/>
        <v>21.56448202959831</v>
      </c>
      <c r="F32" s="85">
        <f t="shared" si="1"/>
        <v>16.0676532769556</v>
      </c>
    </row>
    <row r="33" spans="1:6" x14ac:dyDescent="0.2">
      <c r="A33" s="4" t="s">
        <v>24</v>
      </c>
      <c r="B33" s="35">
        <v>45</v>
      </c>
      <c r="C33" s="4">
        <v>16</v>
      </c>
      <c r="E33" s="85">
        <f t="shared" si="0"/>
        <v>9.513742071881607</v>
      </c>
      <c r="F33" s="85">
        <f t="shared" si="1"/>
        <v>3.382663847780127</v>
      </c>
    </row>
    <row r="34" spans="1:6" x14ac:dyDescent="0.2">
      <c r="A34" s="26" t="s">
        <v>13</v>
      </c>
      <c r="B34" s="28">
        <f>SUM(B29:B33)</f>
        <v>473</v>
      </c>
      <c r="C34" s="26">
        <f>SUM(C28:C33)</f>
        <v>473</v>
      </c>
      <c r="D34" s="26"/>
      <c r="E34" s="27">
        <f>SUM(E28:E33)</f>
        <v>100</v>
      </c>
      <c r="F34" s="27">
        <v>100</v>
      </c>
    </row>
    <row r="38" spans="1:6" ht="16.899999999999999" customHeight="1" x14ac:dyDescent="0.2"/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G47"/>
  <sheetViews>
    <sheetView topLeftCell="A4" zoomScaleNormal="100" workbookViewId="0">
      <selection activeCell="H4" sqref="H1:P1048576"/>
    </sheetView>
  </sheetViews>
  <sheetFormatPr defaultColWidth="9.140625" defaultRowHeight="12" x14ac:dyDescent="0.2"/>
  <cols>
    <col min="1" max="1" width="20.140625" style="4" customWidth="1"/>
    <col min="2" max="3" width="14" style="4" customWidth="1"/>
    <col min="4" max="4" width="0.85546875" style="4" customWidth="1"/>
    <col min="5" max="6" width="14" style="4" customWidth="1"/>
    <col min="7" max="16384" width="9.140625" style="4"/>
  </cols>
  <sheetData>
    <row r="1" spans="1:7" ht="15.75" customHeight="1" x14ac:dyDescent="0.2">
      <c r="A1" s="3" t="s">
        <v>25</v>
      </c>
      <c r="B1" s="20"/>
      <c r="C1" s="20"/>
      <c r="D1" s="20"/>
      <c r="E1" s="20"/>
      <c r="F1" s="20"/>
    </row>
    <row r="2" spans="1:7" ht="15.75" customHeight="1" x14ac:dyDescent="0.2">
      <c r="A2" s="3" t="s">
        <v>289</v>
      </c>
      <c r="B2" s="20"/>
      <c r="C2" s="20"/>
      <c r="D2" s="20"/>
      <c r="E2" s="20"/>
      <c r="F2" s="20"/>
    </row>
    <row r="4" spans="1:7" ht="16.5" customHeight="1" x14ac:dyDescent="0.2">
      <c r="A4" s="31"/>
      <c r="B4" s="32" t="s">
        <v>14</v>
      </c>
      <c r="C4" s="33"/>
      <c r="D4" s="33"/>
      <c r="E4" s="32" t="s">
        <v>15</v>
      </c>
      <c r="F4" s="33"/>
    </row>
    <row r="5" spans="1:7" ht="16.5" customHeight="1" x14ac:dyDescent="0.2">
      <c r="A5" s="15" t="s">
        <v>16</v>
      </c>
      <c r="B5" s="8" t="s">
        <v>17</v>
      </c>
      <c r="C5" s="8" t="s">
        <v>18</v>
      </c>
      <c r="D5" s="16"/>
      <c r="E5" s="8" t="s">
        <v>17</v>
      </c>
      <c r="F5" s="8" t="s">
        <v>18</v>
      </c>
    </row>
    <row r="6" spans="1:7" ht="4.5" customHeight="1" x14ac:dyDescent="0.2">
      <c r="B6" s="40"/>
      <c r="C6" s="40"/>
      <c r="D6" s="40"/>
      <c r="E6" s="40"/>
    </row>
    <row r="7" spans="1:7" x14ac:dyDescent="0.2">
      <c r="B7" s="412" t="s">
        <v>26</v>
      </c>
      <c r="C7" s="412"/>
      <c r="D7" s="412"/>
      <c r="E7" s="412"/>
      <c r="F7" s="412"/>
    </row>
    <row r="8" spans="1:7" ht="4.5" customHeight="1" x14ac:dyDescent="0.2">
      <c r="A8" s="41"/>
      <c r="B8" s="41"/>
      <c r="C8" s="41"/>
      <c r="D8" s="41"/>
      <c r="E8" s="41"/>
      <c r="F8" s="41"/>
    </row>
    <row r="9" spans="1:7" ht="12.75" x14ac:dyDescent="0.2">
      <c r="A9" s="4" t="s">
        <v>19</v>
      </c>
      <c r="B9" s="43">
        <v>0</v>
      </c>
      <c r="C9" s="43">
        <v>3</v>
      </c>
      <c r="D9" s="42"/>
      <c r="E9" s="21">
        <f>B9/$B$15*100</f>
        <v>0</v>
      </c>
      <c r="F9" s="351">
        <f>C9/$C$15*100</f>
        <v>1.0169491525423728</v>
      </c>
      <c r="G9"/>
    </row>
    <row r="10" spans="1:7" ht="12.75" x14ac:dyDescent="0.2">
      <c r="A10" s="4" t="s">
        <v>20</v>
      </c>
      <c r="B10" s="43">
        <v>25</v>
      </c>
      <c r="C10" s="43">
        <v>33</v>
      </c>
      <c r="D10" s="42"/>
      <c r="E10" s="351">
        <f t="shared" ref="E10:E15" si="0">B10/$B$15*100</f>
        <v>8.4745762711864394</v>
      </c>
      <c r="F10" s="351">
        <f t="shared" ref="F10:F15" si="1">C10/$C$15*100</f>
        <v>11.186440677966102</v>
      </c>
      <c r="G10"/>
    </row>
    <row r="11" spans="1:7" ht="12.75" x14ac:dyDescent="0.2">
      <c r="A11" s="6" t="s">
        <v>21</v>
      </c>
      <c r="B11" s="43">
        <v>76</v>
      </c>
      <c r="C11" s="43">
        <v>84</v>
      </c>
      <c r="D11" s="42"/>
      <c r="E11" s="351">
        <f t="shared" si="0"/>
        <v>25.762711864406779</v>
      </c>
      <c r="F11" s="351">
        <f t="shared" si="1"/>
        <v>28.474576271186443</v>
      </c>
      <c r="G11"/>
    </row>
    <row r="12" spans="1:7" ht="12.75" x14ac:dyDescent="0.2">
      <c r="A12" s="4" t="s">
        <v>22</v>
      </c>
      <c r="B12" s="43">
        <v>104</v>
      </c>
      <c r="C12" s="43">
        <v>120</v>
      </c>
      <c r="D12" s="42"/>
      <c r="E12" s="351">
        <f t="shared" si="0"/>
        <v>35.254237288135592</v>
      </c>
      <c r="F12" s="351">
        <f t="shared" si="1"/>
        <v>40.677966101694921</v>
      </c>
      <c r="G12"/>
    </row>
    <row r="13" spans="1:7" ht="12.75" x14ac:dyDescent="0.2">
      <c r="A13" s="4" t="s">
        <v>23</v>
      </c>
      <c r="B13" s="43">
        <v>58</v>
      </c>
      <c r="C13" s="43">
        <v>42</v>
      </c>
      <c r="D13" s="42"/>
      <c r="E13" s="351">
        <f t="shared" si="0"/>
        <v>19.661016949152543</v>
      </c>
      <c r="F13" s="351">
        <f t="shared" si="1"/>
        <v>14.237288135593221</v>
      </c>
      <c r="G13"/>
    </row>
    <row r="14" spans="1:7" ht="12.75" x14ac:dyDescent="0.2">
      <c r="A14" s="4" t="s">
        <v>24</v>
      </c>
      <c r="B14" s="43">
        <v>32</v>
      </c>
      <c r="C14" s="43">
        <v>13</v>
      </c>
      <c r="D14" s="42"/>
      <c r="E14" s="351">
        <f t="shared" si="0"/>
        <v>10.847457627118644</v>
      </c>
      <c r="F14" s="351">
        <f t="shared" si="1"/>
        <v>4.406779661016949</v>
      </c>
      <c r="G14"/>
    </row>
    <row r="15" spans="1:7" x14ac:dyDescent="0.2">
      <c r="A15" s="36" t="s">
        <v>13</v>
      </c>
      <c r="B15" s="45">
        <f>SUM(B9:B14)</f>
        <v>295</v>
      </c>
      <c r="C15" s="45">
        <f>SUM(C9:C14)</f>
        <v>295</v>
      </c>
      <c r="D15" s="45"/>
      <c r="E15" s="46">
        <f t="shared" si="0"/>
        <v>100</v>
      </c>
      <c r="F15" s="46">
        <f t="shared" si="1"/>
        <v>100</v>
      </c>
    </row>
    <row r="16" spans="1:7" ht="4.5" customHeight="1" x14ac:dyDescent="0.2">
      <c r="A16" s="6"/>
      <c r="B16" s="6"/>
      <c r="C16" s="6"/>
      <c r="D16" s="6"/>
      <c r="E16" s="6"/>
    </row>
    <row r="17" spans="1:7" x14ac:dyDescent="0.2">
      <c r="B17" s="412" t="s">
        <v>28</v>
      </c>
      <c r="C17" s="412"/>
      <c r="D17" s="412"/>
      <c r="E17" s="412"/>
      <c r="F17" s="412"/>
    </row>
    <row r="18" spans="1:7" ht="4.5" customHeight="1" x14ac:dyDescent="0.2">
      <c r="A18" s="41"/>
      <c r="B18" s="41"/>
      <c r="C18" s="41"/>
      <c r="D18" s="41"/>
      <c r="E18" s="41"/>
      <c r="F18" s="41"/>
    </row>
    <row r="19" spans="1:7" x14ac:dyDescent="0.2">
      <c r="A19" s="4" t="s">
        <v>19</v>
      </c>
      <c r="B19" s="35">
        <v>0</v>
      </c>
      <c r="C19" s="43">
        <v>0</v>
      </c>
      <c r="D19" s="42"/>
      <c r="E19" s="351">
        <f>B19/$B$25*100</f>
        <v>0</v>
      </c>
      <c r="F19" s="351">
        <f>C19/$B$25*100</f>
        <v>0</v>
      </c>
    </row>
    <row r="20" spans="1:7" x14ac:dyDescent="0.2">
      <c r="A20" s="4" t="s">
        <v>20</v>
      </c>
      <c r="B20" s="4">
        <v>1</v>
      </c>
      <c r="C20" s="43">
        <v>0</v>
      </c>
      <c r="D20" s="42"/>
      <c r="E20" s="351">
        <f t="shared" ref="E20:E25" si="2">B20/$B$25*100</f>
        <v>10</v>
      </c>
      <c r="F20" s="351">
        <f t="shared" ref="F20:F25" si="3">C20/$B$25*100</f>
        <v>0</v>
      </c>
    </row>
    <row r="21" spans="1:7" x14ac:dyDescent="0.2">
      <c r="A21" s="6" t="s">
        <v>21</v>
      </c>
      <c r="B21" s="4">
        <v>1</v>
      </c>
      <c r="C21" s="43">
        <v>2</v>
      </c>
      <c r="D21" s="42"/>
      <c r="E21" s="351">
        <f t="shared" si="2"/>
        <v>10</v>
      </c>
      <c r="F21" s="351">
        <f t="shared" si="3"/>
        <v>20</v>
      </c>
    </row>
    <row r="22" spans="1:7" x14ac:dyDescent="0.2">
      <c r="A22" s="4" t="s">
        <v>22</v>
      </c>
      <c r="B22" s="43">
        <v>3</v>
      </c>
      <c r="C22" s="43">
        <v>4</v>
      </c>
      <c r="D22" s="42"/>
      <c r="E22" s="351">
        <f t="shared" si="2"/>
        <v>30</v>
      </c>
      <c r="F22" s="351">
        <f t="shared" si="3"/>
        <v>40</v>
      </c>
    </row>
    <row r="23" spans="1:7" x14ac:dyDescent="0.2">
      <c r="A23" s="4" t="s">
        <v>23</v>
      </c>
      <c r="B23" s="43">
        <v>3</v>
      </c>
      <c r="C23" s="43">
        <v>3</v>
      </c>
      <c r="D23" s="42"/>
      <c r="E23" s="351">
        <f t="shared" si="2"/>
        <v>30</v>
      </c>
      <c r="F23" s="351">
        <f t="shared" si="3"/>
        <v>30</v>
      </c>
    </row>
    <row r="24" spans="1:7" x14ac:dyDescent="0.2">
      <c r="A24" s="4" t="s">
        <v>24</v>
      </c>
      <c r="B24" s="43">
        <v>2</v>
      </c>
      <c r="C24" s="43">
        <v>1</v>
      </c>
      <c r="D24" s="42"/>
      <c r="E24" s="351">
        <f t="shared" si="2"/>
        <v>20</v>
      </c>
      <c r="F24" s="351">
        <f t="shared" si="3"/>
        <v>10</v>
      </c>
    </row>
    <row r="25" spans="1:7" x14ac:dyDescent="0.2">
      <c r="A25" s="36" t="s">
        <v>13</v>
      </c>
      <c r="B25" s="45">
        <f>SUM(B19:B24)</f>
        <v>10</v>
      </c>
      <c r="C25" s="45">
        <f>SUM(C19:C24)</f>
        <v>10</v>
      </c>
      <c r="D25" s="45"/>
      <c r="E25" s="46">
        <f t="shared" si="2"/>
        <v>100</v>
      </c>
      <c r="F25" s="46">
        <f t="shared" si="3"/>
        <v>100</v>
      </c>
    </row>
    <row r="26" spans="1:7" ht="4.5" customHeight="1" x14ac:dyDescent="0.2">
      <c r="A26" s="6"/>
      <c r="B26" s="6"/>
      <c r="C26" s="6"/>
      <c r="D26" s="6"/>
      <c r="E26" s="6"/>
    </row>
    <row r="27" spans="1:7" x14ac:dyDescent="0.2">
      <c r="B27" s="412" t="s">
        <v>29</v>
      </c>
      <c r="C27" s="412"/>
      <c r="D27" s="412"/>
      <c r="E27" s="412"/>
      <c r="F27" s="412"/>
    </row>
    <row r="28" spans="1:7" ht="4.5" customHeight="1" x14ac:dyDescent="0.2">
      <c r="B28" s="40"/>
      <c r="C28" s="40"/>
      <c r="D28" s="40"/>
      <c r="E28" s="40"/>
    </row>
    <row r="29" spans="1:7" ht="12.75" x14ac:dyDescent="0.2">
      <c r="A29" s="4" t="s">
        <v>19</v>
      </c>
      <c r="B29" s="43">
        <v>0</v>
      </c>
      <c r="C29" s="43">
        <v>2</v>
      </c>
      <c r="D29" s="42"/>
      <c r="E29" s="351">
        <f>B29/$B$35*100</f>
        <v>0</v>
      </c>
      <c r="F29" s="351">
        <f>C29/$B$35*100</f>
        <v>1.1904761904761905</v>
      </c>
      <c r="G29"/>
    </row>
    <row r="30" spans="1:7" ht="12.75" x14ac:dyDescent="0.2">
      <c r="A30" s="4" t="s">
        <v>20</v>
      </c>
      <c r="B30" s="43">
        <v>10</v>
      </c>
      <c r="C30" s="43">
        <v>17</v>
      </c>
      <c r="D30" s="42"/>
      <c r="E30" s="351">
        <f t="shared" ref="E30:E35" si="4">B30/$B$35*100</f>
        <v>5.9523809523809517</v>
      </c>
      <c r="F30" s="351">
        <f t="shared" ref="F30:F35" si="5">C30/$B$35*100</f>
        <v>10.119047619047619</v>
      </c>
      <c r="G30"/>
    </row>
    <row r="31" spans="1:7" ht="12.75" x14ac:dyDescent="0.2">
      <c r="A31" s="6" t="s">
        <v>21</v>
      </c>
      <c r="B31" s="43">
        <v>52</v>
      </c>
      <c r="C31" s="43">
        <v>56</v>
      </c>
      <c r="D31" s="42"/>
      <c r="E31" s="351">
        <f t="shared" si="4"/>
        <v>30.952380952380953</v>
      </c>
      <c r="F31" s="351">
        <f t="shared" si="5"/>
        <v>33.333333333333329</v>
      </c>
      <c r="G31"/>
    </row>
    <row r="32" spans="1:7" ht="12.75" x14ac:dyDescent="0.2">
      <c r="A32" s="4" t="s">
        <v>22</v>
      </c>
      <c r="B32" s="43">
        <v>54</v>
      </c>
      <c r="C32" s="43">
        <v>60</v>
      </c>
      <c r="D32" s="42"/>
      <c r="E32" s="351">
        <f t="shared" si="4"/>
        <v>32.142857142857146</v>
      </c>
      <c r="F32" s="351">
        <f t="shared" si="5"/>
        <v>35.714285714285715</v>
      </c>
      <c r="G32"/>
    </row>
    <row r="33" spans="1:7" ht="12.75" x14ac:dyDescent="0.2">
      <c r="A33" s="4" t="s">
        <v>23</v>
      </c>
      <c r="B33" s="43">
        <v>41</v>
      </c>
      <c r="C33" s="43">
        <v>31</v>
      </c>
      <c r="D33" s="42"/>
      <c r="E33" s="351">
        <f t="shared" si="4"/>
        <v>24.404761904761905</v>
      </c>
      <c r="F33" s="351">
        <f t="shared" si="5"/>
        <v>18.452380952380953</v>
      </c>
      <c r="G33"/>
    </row>
    <row r="34" spans="1:7" ht="12.75" x14ac:dyDescent="0.2">
      <c r="A34" s="4" t="s">
        <v>24</v>
      </c>
      <c r="B34" s="43">
        <v>11</v>
      </c>
      <c r="C34" s="43">
        <v>2</v>
      </c>
      <c r="D34" s="42"/>
      <c r="E34" s="351">
        <f t="shared" si="4"/>
        <v>6.5476190476190483</v>
      </c>
      <c r="F34" s="351">
        <f t="shared" si="5"/>
        <v>1.1904761904761905</v>
      </c>
      <c r="G34"/>
    </row>
    <row r="35" spans="1:7" x14ac:dyDescent="0.2">
      <c r="A35" s="36" t="s">
        <v>13</v>
      </c>
      <c r="B35" s="45">
        <f>SUM(B29:B34)</f>
        <v>168</v>
      </c>
      <c r="C35" s="45">
        <f>SUM(C29:C34)</f>
        <v>168</v>
      </c>
      <c r="D35" s="45"/>
      <c r="E35" s="46">
        <f t="shared" si="4"/>
        <v>100</v>
      </c>
      <c r="F35" s="46">
        <f t="shared" si="5"/>
        <v>100</v>
      </c>
    </row>
    <row r="36" spans="1:7" ht="4.5" customHeight="1" x14ac:dyDescent="0.2">
      <c r="A36" s="6"/>
    </row>
    <row r="37" spans="1:7" x14ac:dyDescent="0.2">
      <c r="B37" s="412" t="s">
        <v>13</v>
      </c>
      <c r="C37" s="412"/>
      <c r="D37" s="412"/>
      <c r="E37" s="412"/>
      <c r="F37" s="412"/>
    </row>
    <row r="38" spans="1:7" ht="4.5" customHeight="1" x14ac:dyDescent="0.2">
      <c r="C38" s="40"/>
      <c r="D38" s="40"/>
      <c r="E38" s="40"/>
    </row>
    <row r="39" spans="1:7" x14ac:dyDescent="0.2">
      <c r="A39" s="4" t="s">
        <v>19</v>
      </c>
      <c r="B39" s="35">
        <v>0</v>
      </c>
      <c r="C39" s="43">
        <v>5</v>
      </c>
      <c r="D39" s="21"/>
      <c r="E39" s="351">
        <f>B39/$B$45*100</f>
        <v>0</v>
      </c>
      <c r="F39" s="351">
        <f>C39/$C$45*100</f>
        <v>1.0570824524312896</v>
      </c>
    </row>
    <row r="40" spans="1:7" x14ac:dyDescent="0.2">
      <c r="A40" s="4" t="s">
        <v>20</v>
      </c>
      <c r="B40" s="35">
        <v>36</v>
      </c>
      <c r="C40" s="43">
        <v>50</v>
      </c>
      <c r="D40" s="21"/>
      <c r="E40" s="351">
        <f t="shared" ref="E40:E45" si="6">B40/$B$45*100</f>
        <v>7.6109936575052854</v>
      </c>
      <c r="F40" s="351">
        <f t="shared" ref="F40:F45" si="7">C40/$C$45*100</f>
        <v>10.570824524312897</v>
      </c>
    </row>
    <row r="41" spans="1:7" x14ac:dyDescent="0.2">
      <c r="A41" s="6" t="s">
        <v>21</v>
      </c>
      <c r="B41" s="35">
        <v>129</v>
      </c>
      <c r="C41" s="43">
        <v>142</v>
      </c>
      <c r="D41" s="21"/>
      <c r="E41" s="351">
        <f t="shared" si="6"/>
        <v>27.27272727272727</v>
      </c>
      <c r="F41" s="351">
        <f t="shared" si="7"/>
        <v>30.021141649048626</v>
      </c>
    </row>
    <row r="42" spans="1:7" x14ac:dyDescent="0.2">
      <c r="A42" s="4" t="s">
        <v>22</v>
      </c>
      <c r="B42" s="35">
        <v>161</v>
      </c>
      <c r="C42" s="43">
        <v>184</v>
      </c>
      <c r="D42" s="21"/>
      <c r="E42" s="351">
        <f t="shared" si="6"/>
        <v>34.038054968287526</v>
      </c>
      <c r="F42" s="351">
        <f t="shared" si="7"/>
        <v>38.900634249471459</v>
      </c>
    </row>
    <row r="43" spans="1:7" x14ac:dyDescent="0.2">
      <c r="A43" s="4" t="s">
        <v>23</v>
      </c>
      <c r="B43" s="35">
        <v>102</v>
      </c>
      <c r="C43" s="43">
        <v>76</v>
      </c>
      <c r="D43" s="21"/>
      <c r="E43" s="351">
        <f t="shared" si="6"/>
        <v>21.56448202959831</v>
      </c>
      <c r="F43" s="351">
        <f t="shared" si="7"/>
        <v>16.0676532769556</v>
      </c>
    </row>
    <row r="44" spans="1:7" x14ac:dyDescent="0.2">
      <c r="A44" s="4" t="s">
        <v>24</v>
      </c>
      <c r="B44" s="35">
        <v>45</v>
      </c>
      <c r="C44" s="43">
        <v>16</v>
      </c>
      <c r="D44" s="21"/>
      <c r="E44" s="351">
        <f t="shared" si="6"/>
        <v>9.513742071881607</v>
      </c>
      <c r="F44" s="351">
        <f t="shared" si="7"/>
        <v>3.382663847780127</v>
      </c>
    </row>
    <row r="45" spans="1:7" x14ac:dyDescent="0.2">
      <c r="A45" s="26" t="s">
        <v>13</v>
      </c>
      <c r="B45" s="197">
        <f>SUM(B39:B44)</f>
        <v>473</v>
      </c>
      <c r="C45" s="197">
        <f>SUM(C39:C44)</f>
        <v>473</v>
      </c>
      <c r="D45" s="27"/>
      <c r="E45" s="27">
        <f t="shared" si="6"/>
        <v>100</v>
      </c>
      <c r="F45" s="27">
        <f t="shared" si="7"/>
        <v>100</v>
      </c>
    </row>
    <row r="46" spans="1:7" x14ac:dyDescent="0.2">
      <c r="C46" s="35"/>
    </row>
    <row r="47" spans="1:7" x14ac:dyDescent="0.2">
      <c r="B47" s="42"/>
      <c r="C47" s="35"/>
      <c r="D47" s="42"/>
    </row>
  </sheetData>
  <mergeCells count="4">
    <mergeCell ref="B7:F7"/>
    <mergeCell ref="B17:F17"/>
    <mergeCell ref="B27:F27"/>
    <mergeCell ref="B37:F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C37"/>
  <sheetViews>
    <sheetView zoomScaleNormal="100" workbookViewId="0">
      <selection activeCell="D1" sqref="D1:H1048576"/>
    </sheetView>
  </sheetViews>
  <sheetFormatPr defaultColWidth="9.140625" defaultRowHeight="12" x14ac:dyDescent="0.2"/>
  <cols>
    <col min="1" max="1" width="27.7109375" style="4" customWidth="1"/>
    <col min="2" max="3" width="19.28515625" style="4" customWidth="1"/>
    <col min="4" max="16384" width="9.140625" style="4"/>
  </cols>
  <sheetData>
    <row r="1" spans="1:3" ht="17.25" customHeight="1" x14ac:dyDescent="0.2">
      <c r="A1" s="3" t="s">
        <v>291</v>
      </c>
    </row>
    <row r="3" spans="1:3" ht="15.75" customHeight="1" x14ac:dyDescent="0.2">
      <c r="A3" s="31" t="s">
        <v>0</v>
      </c>
      <c r="B3" s="33" t="s">
        <v>30</v>
      </c>
      <c r="C3" s="33"/>
    </row>
    <row r="4" spans="1:3" ht="15.75" customHeight="1" x14ac:dyDescent="0.2">
      <c r="A4" s="15" t="s">
        <v>31</v>
      </c>
      <c r="B4" s="8" t="s">
        <v>17</v>
      </c>
      <c r="C4" s="8" t="s">
        <v>18</v>
      </c>
    </row>
    <row r="5" spans="1:3" ht="7.5" customHeight="1" x14ac:dyDescent="0.2">
      <c r="B5" s="40"/>
      <c r="C5" s="40"/>
    </row>
    <row r="6" spans="1:3" x14ac:dyDescent="0.2">
      <c r="A6" s="10">
        <v>1999</v>
      </c>
      <c r="B6" s="40">
        <v>38.9</v>
      </c>
      <c r="C6" s="40">
        <v>36.700000000000003</v>
      </c>
    </row>
    <row r="7" spans="1:3" x14ac:dyDescent="0.2">
      <c r="A7" s="10">
        <v>2000</v>
      </c>
      <c r="B7" s="38">
        <v>39.271925925925913</v>
      </c>
      <c r="C7" s="38">
        <v>37.466222222222243</v>
      </c>
    </row>
    <row r="8" spans="1:3" x14ac:dyDescent="0.2">
      <c r="A8" s="10">
        <v>2001</v>
      </c>
      <c r="B8" s="38">
        <v>39.9</v>
      </c>
      <c r="C8" s="38">
        <v>37.799999999999997</v>
      </c>
    </row>
    <row r="9" spans="1:3" x14ac:dyDescent="0.2">
      <c r="A9" s="10">
        <v>2002</v>
      </c>
      <c r="B9" s="38">
        <v>39.799999999999997</v>
      </c>
      <c r="C9" s="38">
        <v>38</v>
      </c>
    </row>
    <row r="10" spans="1:3" x14ac:dyDescent="0.2">
      <c r="A10" s="10">
        <v>2003</v>
      </c>
      <c r="B10" s="38">
        <v>40.299999999999997</v>
      </c>
      <c r="C10" s="38">
        <v>38.1</v>
      </c>
    </row>
    <row r="11" spans="1:3" x14ac:dyDescent="0.2">
      <c r="A11" s="10">
        <v>2004</v>
      </c>
      <c r="B11" s="48">
        <v>40.609411764705882</v>
      </c>
      <c r="C11" s="48">
        <v>38.362352941176468</v>
      </c>
    </row>
    <row r="12" spans="1:3" x14ac:dyDescent="0.2">
      <c r="A12" s="10">
        <v>2005</v>
      </c>
      <c r="B12" s="48">
        <v>39.993961352657003</v>
      </c>
      <c r="C12" s="48">
        <v>38.033816425120776</v>
      </c>
    </row>
    <row r="13" spans="1:3" x14ac:dyDescent="0.2">
      <c r="A13" s="10">
        <v>2006</v>
      </c>
      <c r="B13" s="48">
        <v>40.6</v>
      </c>
      <c r="C13" s="48">
        <v>38.6</v>
      </c>
    </row>
    <row r="14" spans="1:3" x14ac:dyDescent="0.2">
      <c r="A14" s="10">
        <v>2007</v>
      </c>
      <c r="B14" s="48">
        <v>40.9</v>
      </c>
      <c r="C14" s="48">
        <v>39.1</v>
      </c>
    </row>
    <row r="15" spans="1:3" x14ac:dyDescent="0.2">
      <c r="A15" s="10">
        <v>2008</v>
      </c>
      <c r="B15" s="48">
        <v>41.3</v>
      </c>
      <c r="C15" s="48">
        <v>39.299999999999997</v>
      </c>
    </row>
    <row r="16" spans="1:3" x14ac:dyDescent="0.2">
      <c r="A16" s="10">
        <v>2009</v>
      </c>
      <c r="B16" s="48">
        <v>41.4</v>
      </c>
      <c r="C16" s="48">
        <v>39.799999999999997</v>
      </c>
    </row>
    <row r="17" spans="1:3" x14ac:dyDescent="0.2">
      <c r="A17" s="10">
        <v>2010</v>
      </c>
      <c r="B17" s="48">
        <v>41.2</v>
      </c>
      <c r="C17" s="48">
        <v>39.5</v>
      </c>
    </row>
    <row r="18" spans="1:3" x14ac:dyDescent="0.2">
      <c r="A18" s="10">
        <v>2011</v>
      </c>
      <c r="B18" s="48">
        <v>41.827309992283958</v>
      </c>
      <c r="C18" s="48">
        <v>40</v>
      </c>
    </row>
    <row r="19" spans="1:3" x14ac:dyDescent="0.2">
      <c r="A19" s="10">
        <v>2012</v>
      </c>
      <c r="B19" s="4">
        <v>41.9</v>
      </c>
      <c r="C19" s="4">
        <v>40.299999999999997</v>
      </c>
    </row>
    <row r="20" spans="1:3" x14ac:dyDescent="0.2">
      <c r="A20" s="10">
        <v>2013</v>
      </c>
      <c r="B20" s="4">
        <v>41.6</v>
      </c>
      <c r="C20" s="4">
        <v>40.1</v>
      </c>
    </row>
    <row r="21" spans="1:3" x14ac:dyDescent="0.2">
      <c r="A21" s="10">
        <v>2014</v>
      </c>
      <c r="B21" s="4">
        <v>42.4</v>
      </c>
      <c r="C21" s="4">
        <v>40.6</v>
      </c>
    </row>
    <row r="22" spans="1:3" x14ac:dyDescent="0.2">
      <c r="A22" s="10">
        <v>2015</v>
      </c>
      <c r="B22" s="4">
        <v>42.2</v>
      </c>
      <c r="C22" s="4">
        <v>40.6</v>
      </c>
    </row>
    <row r="23" spans="1:3" x14ac:dyDescent="0.2">
      <c r="A23" s="10">
        <v>2016</v>
      </c>
      <c r="B23" s="4">
        <v>42.6</v>
      </c>
      <c r="C23" s="4">
        <v>41.1</v>
      </c>
    </row>
    <row r="24" spans="1:3" x14ac:dyDescent="0.2">
      <c r="A24" s="10">
        <v>2017</v>
      </c>
      <c r="B24" s="4">
        <v>42.3</v>
      </c>
      <c r="C24" s="4">
        <v>40.299999999999997</v>
      </c>
    </row>
    <row r="25" spans="1:3" x14ac:dyDescent="0.2">
      <c r="A25" s="10">
        <v>2018</v>
      </c>
      <c r="B25" s="4">
        <v>42.6</v>
      </c>
      <c r="C25" s="351">
        <v>41.1</v>
      </c>
    </row>
    <row r="26" spans="1:3" ht="6.75" customHeight="1" x14ac:dyDescent="0.2">
      <c r="A26" s="10"/>
      <c r="B26" s="38"/>
      <c r="C26" s="38"/>
    </row>
    <row r="27" spans="1:3" x14ac:dyDescent="0.2">
      <c r="A27" s="41" t="s">
        <v>290</v>
      </c>
      <c r="B27" s="41"/>
      <c r="C27" s="41"/>
    </row>
    <row r="28" spans="1:3" ht="6.75" customHeight="1" x14ac:dyDescent="0.2">
      <c r="A28" s="41"/>
      <c r="B28" s="41"/>
      <c r="C28" s="41"/>
    </row>
    <row r="29" spans="1:3" x14ac:dyDescent="0.2">
      <c r="A29" s="4" t="s">
        <v>9</v>
      </c>
      <c r="B29" s="4">
        <v>42.6</v>
      </c>
      <c r="C29" s="4">
        <v>41.1</v>
      </c>
    </row>
    <row r="30" spans="1:3" x14ac:dyDescent="0.2">
      <c r="A30" s="4" t="s">
        <v>11</v>
      </c>
      <c r="B30" s="4">
        <v>44.7</v>
      </c>
      <c r="C30" s="4">
        <v>44.5</v>
      </c>
    </row>
    <row r="31" spans="1:3" x14ac:dyDescent="0.2">
      <c r="A31" s="6" t="s">
        <v>12</v>
      </c>
      <c r="B31" s="21">
        <v>42.4</v>
      </c>
      <c r="C31" s="4">
        <v>40.700000000000003</v>
      </c>
    </row>
    <row r="32" spans="1:3" x14ac:dyDescent="0.2">
      <c r="A32" s="26" t="s">
        <v>13</v>
      </c>
      <c r="B32" s="26">
        <v>42.6</v>
      </c>
      <c r="C32" s="27">
        <v>41.1</v>
      </c>
    </row>
    <row r="34" spans="2:3" x14ac:dyDescent="0.2">
      <c r="B34" s="21"/>
      <c r="C34" s="21"/>
    </row>
    <row r="35" spans="2:3" x14ac:dyDescent="0.2">
      <c r="C35" s="21"/>
    </row>
    <row r="36" spans="2:3" x14ac:dyDescent="0.2">
      <c r="B36" s="50"/>
      <c r="C36" s="50"/>
    </row>
    <row r="37" spans="2:3" x14ac:dyDescent="0.2">
      <c r="B37" s="21"/>
      <c r="C37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24"/>
  <sheetViews>
    <sheetView zoomScaleNormal="100" workbookViewId="0">
      <selection activeCell="H15" sqref="H15"/>
    </sheetView>
  </sheetViews>
  <sheetFormatPr defaultColWidth="9.140625" defaultRowHeight="12" x14ac:dyDescent="0.2"/>
  <cols>
    <col min="1" max="1" width="20.42578125" style="4" customWidth="1"/>
    <col min="2" max="3" width="10" style="4" customWidth="1"/>
    <col min="4" max="4" width="0.85546875" style="4" customWidth="1"/>
    <col min="5" max="6" width="10" style="4" customWidth="1"/>
    <col min="7" max="7" width="0.85546875" style="4" customWidth="1"/>
    <col min="8" max="16384" width="9.140625" style="4"/>
  </cols>
  <sheetData>
    <row r="1" spans="1:9" ht="13.5" customHeight="1" x14ac:dyDescent="0.2">
      <c r="A1" s="3" t="s">
        <v>292</v>
      </c>
      <c r="F1" s="6"/>
      <c r="G1" s="6"/>
    </row>
    <row r="2" spans="1:9" x14ac:dyDescent="0.2">
      <c r="A2" s="6"/>
      <c r="D2" s="6"/>
      <c r="F2" s="6"/>
      <c r="G2" s="6"/>
    </row>
    <row r="3" spans="1:9" x14ac:dyDescent="0.2">
      <c r="A3" s="15"/>
      <c r="B3" s="15"/>
      <c r="C3" s="15"/>
      <c r="D3" s="15"/>
      <c r="E3" s="15"/>
      <c r="F3" s="15"/>
      <c r="G3" s="15"/>
    </row>
    <row r="4" spans="1:9" x14ac:dyDescent="0.2">
      <c r="A4" s="6"/>
      <c r="B4" s="408">
        <v>2016</v>
      </c>
      <c r="C4" s="408"/>
      <c r="E4" s="408">
        <v>2017</v>
      </c>
      <c r="F4" s="408"/>
      <c r="H4" s="408">
        <v>2018</v>
      </c>
      <c r="I4" s="408"/>
    </row>
    <row r="5" spans="1:9" ht="24" x14ac:dyDescent="0.2">
      <c r="A5" s="15" t="s">
        <v>33</v>
      </c>
      <c r="B5" s="371" t="s">
        <v>1</v>
      </c>
      <c r="C5" s="371" t="s">
        <v>37</v>
      </c>
      <c r="E5" s="371" t="s">
        <v>1</v>
      </c>
      <c r="F5" s="371" t="s">
        <v>37</v>
      </c>
      <c r="H5" s="214" t="s">
        <v>1</v>
      </c>
      <c r="I5" s="214" t="s">
        <v>37</v>
      </c>
    </row>
    <row r="6" spans="1:9" x14ac:dyDescent="0.2">
      <c r="A6" s="6"/>
      <c r="B6" s="6"/>
      <c r="E6" s="6"/>
      <c r="H6" s="6"/>
    </row>
    <row r="7" spans="1:9" ht="13.5" x14ac:dyDescent="0.2">
      <c r="A7" s="53" t="s">
        <v>47</v>
      </c>
      <c r="B7" s="11">
        <v>82</v>
      </c>
      <c r="C7" s="351">
        <v>17.748917748917751</v>
      </c>
      <c r="E7" s="11">
        <v>85</v>
      </c>
      <c r="F7" s="351">
        <v>18.640350877192983</v>
      </c>
      <c r="H7" s="11">
        <v>92</v>
      </c>
      <c r="I7" s="21">
        <f t="shared" ref="I7:I13" si="0">H7/($H$15-$H$14)*100</f>
        <v>19.913419913419915</v>
      </c>
    </row>
    <row r="8" spans="1:9" x14ac:dyDescent="0.2">
      <c r="A8" s="53" t="s">
        <v>39</v>
      </c>
      <c r="B8" s="11">
        <v>169</v>
      </c>
      <c r="C8" s="351">
        <v>36.580086580086579</v>
      </c>
      <c r="E8" s="11">
        <v>162</v>
      </c>
      <c r="F8" s="351">
        <v>35.526315789473685</v>
      </c>
      <c r="H8" s="11">
        <v>166</v>
      </c>
      <c r="I8" s="351">
        <f t="shared" si="0"/>
        <v>35.930735930735928</v>
      </c>
    </row>
    <row r="9" spans="1:9" x14ac:dyDescent="0.2">
      <c r="A9" s="53" t="s">
        <v>40</v>
      </c>
      <c r="B9" s="11">
        <v>106</v>
      </c>
      <c r="C9" s="351">
        <v>22.943722943722943</v>
      </c>
      <c r="E9" s="11">
        <v>131</v>
      </c>
      <c r="F9" s="351">
        <v>28.728070175438596</v>
      </c>
      <c r="H9" s="11">
        <v>121</v>
      </c>
      <c r="I9" s="351">
        <f t="shared" si="0"/>
        <v>26.190476190476193</v>
      </c>
    </row>
    <row r="10" spans="1:9" x14ac:dyDescent="0.2">
      <c r="A10" s="54" t="s">
        <v>41</v>
      </c>
      <c r="B10" s="11">
        <v>58</v>
      </c>
      <c r="C10" s="351">
        <v>12.554112554112553</v>
      </c>
      <c r="E10" s="11">
        <v>51</v>
      </c>
      <c r="F10" s="351">
        <v>11.184210526315789</v>
      </c>
      <c r="H10" s="11">
        <v>48</v>
      </c>
      <c r="I10" s="351">
        <f t="shared" si="0"/>
        <v>10.38961038961039</v>
      </c>
    </row>
    <row r="11" spans="1:9" x14ac:dyDescent="0.2">
      <c r="A11" s="53" t="s">
        <v>42</v>
      </c>
      <c r="B11" s="11">
        <v>34</v>
      </c>
      <c r="C11" s="351">
        <v>7.3593073593073601</v>
      </c>
      <c r="E11" s="11">
        <v>19</v>
      </c>
      <c r="F11" s="351">
        <v>4.1666666666666661</v>
      </c>
      <c r="H11" s="11">
        <v>17</v>
      </c>
      <c r="I11" s="351">
        <f t="shared" si="0"/>
        <v>3.6796536796536801</v>
      </c>
    </row>
    <row r="12" spans="1:9" x14ac:dyDescent="0.2">
      <c r="A12" s="53" t="s">
        <v>43</v>
      </c>
      <c r="B12" s="11">
        <v>10</v>
      </c>
      <c r="C12" s="351">
        <v>2.1645021645021645</v>
      </c>
      <c r="E12" s="11">
        <v>5</v>
      </c>
      <c r="F12" s="351">
        <v>1.0964912280701753</v>
      </c>
      <c r="H12" s="11">
        <v>11</v>
      </c>
      <c r="I12" s="351">
        <f t="shared" si="0"/>
        <v>2.3809523809523809</v>
      </c>
    </row>
    <row r="13" spans="1:9" x14ac:dyDescent="0.2">
      <c r="A13" s="53" t="s">
        <v>44</v>
      </c>
      <c r="B13" s="11">
        <v>3</v>
      </c>
      <c r="C13" s="351">
        <v>0.64935064935064934</v>
      </c>
      <c r="E13" s="11">
        <v>3</v>
      </c>
      <c r="F13" s="351">
        <v>0.6578947368421052</v>
      </c>
      <c r="H13" s="11">
        <v>7</v>
      </c>
      <c r="I13" s="351">
        <f t="shared" si="0"/>
        <v>1.5151515151515151</v>
      </c>
    </row>
    <row r="14" spans="1:9" x14ac:dyDescent="0.2">
      <c r="A14" s="44" t="s">
        <v>27</v>
      </c>
      <c r="B14" s="23">
        <v>8</v>
      </c>
      <c r="C14" s="55" t="s">
        <v>5</v>
      </c>
      <c r="E14" s="23">
        <v>10</v>
      </c>
      <c r="F14" s="55" t="s">
        <v>5</v>
      </c>
      <c r="H14" s="23">
        <v>11</v>
      </c>
      <c r="I14" s="38" t="s">
        <v>5</v>
      </c>
    </row>
    <row r="15" spans="1:9" x14ac:dyDescent="0.2">
      <c r="A15" s="26" t="s">
        <v>13</v>
      </c>
      <c r="B15" s="47">
        <v>470</v>
      </c>
      <c r="C15" s="57">
        <v>100</v>
      </c>
      <c r="D15" s="15"/>
      <c r="E15" s="47">
        <v>466</v>
      </c>
      <c r="F15" s="57">
        <v>100</v>
      </c>
      <c r="G15" s="15"/>
      <c r="H15" s="47">
        <f>SUM(H7:H14)</f>
        <v>473</v>
      </c>
      <c r="I15" s="57">
        <v>100</v>
      </c>
    </row>
    <row r="16" spans="1:9" x14ac:dyDescent="0.2">
      <c r="A16" s="413" t="s">
        <v>48</v>
      </c>
      <c r="B16" s="414"/>
      <c r="C16" s="414"/>
      <c r="D16" s="414"/>
      <c r="E16" s="414"/>
      <c r="F16" s="414"/>
      <c r="G16" s="414"/>
    </row>
    <row r="17" spans="1:7" x14ac:dyDescent="0.2">
      <c r="A17" s="415"/>
      <c r="B17" s="415"/>
      <c r="C17" s="415"/>
      <c r="D17" s="415"/>
      <c r="E17" s="415"/>
      <c r="F17" s="415"/>
      <c r="G17" s="415"/>
    </row>
    <row r="19" spans="1:7" x14ac:dyDescent="0.2">
      <c r="A19" s="20"/>
    </row>
    <row r="24" spans="1:7" x14ac:dyDescent="0.2">
      <c r="F24" s="4" t="s">
        <v>135</v>
      </c>
    </row>
  </sheetData>
  <mergeCells count="4">
    <mergeCell ref="B4:C4"/>
    <mergeCell ref="E4:F4"/>
    <mergeCell ref="A16:G17"/>
    <mergeCell ref="H4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36</vt:i4>
      </vt:variant>
    </vt:vector>
  </HeadingPairs>
  <TitlesOfParts>
    <vt:vector size="75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</vt:lpstr>
      <vt:lpstr>' tavola 3.7 '!Area_stampa</vt:lpstr>
      <vt:lpstr>'Capitolo 1'!Area_stampa</vt:lpstr>
      <vt:lpstr>'Capitolo 2'!Area_stampa</vt:lpstr>
      <vt:lpstr>'Capitolo 3'!Area_stampa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gaballo</dc:creator>
  <cp:lastModifiedBy>ricciotti</cp:lastModifiedBy>
  <cp:lastPrinted>2018-07-18T08:49:00Z</cp:lastPrinted>
  <dcterms:created xsi:type="dcterms:W3CDTF">2014-05-07T11:09:12Z</dcterms:created>
  <dcterms:modified xsi:type="dcterms:W3CDTF">2025-02-20T10:54:38Z</dcterms:modified>
</cp:coreProperties>
</file>